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65" windowWidth="15330" windowHeight="3930" activeTab="0"/>
  </bookViews>
  <sheets>
    <sheet name="2019" sheetId="1" r:id="rId1"/>
  </sheets>
  <definedNames>
    <definedName name="_xlnm.Print_Titles" localSheetId="0">'2019'!$7:$7</definedName>
  </definedNames>
  <calcPr fullCalcOnLoad="1"/>
</workbook>
</file>

<file path=xl/sharedStrings.xml><?xml version="1.0" encoding="utf-8"?>
<sst xmlns="http://schemas.openxmlformats.org/spreadsheetml/2006/main" count="280" uniqueCount="248">
  <si>
    <t>1 00 00000 00 0000 000</t>
  </si>
  <si>
    <t>1 01 02000 01 0000 110</t>
  </si>
  <si>
    <t>1 05 02000 02 0000 110</t>
  </si>
  <si>
    <t>1 05 03000 01 0000 110</t>
  </si>
  <si>
    <t>1 06 06000 00 0000 110</t>
  </si>
  <si>
    <t>1 08 00000 00 0000 000</t>
  </si>
  <si>
    <t>1 11 01040 04 0000 120</t>
  </si>
  <si>
    <t xml:space="preserve">1 11 05034 04 0000 120  </t>
  </si>
  <si>
    <t>1 11 07014 04 0000 120</t>
  </si>
  <si>
    <t>1 12 01000 01 0000 120</t>
  </si>
  <si>
    <t>1 16 00000 00 0000 000</t>
  </si>
  <si>
    <t>2 00 00000 00 0000 000</t>
  </si>
  <si>
    <t>ИТОГО  ДОХОДОВ</t>
  </si>
  <si>
    <t>1 17 00000 00 0000 000</t>
  </si>
  <si>
    <t>Безвозмездные поступления</t>
  </si>
  <si>
    <t>Прочие безвозмездные поступления в бюджеты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</si>
  <si>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</si>
  <si>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</si>
  <si>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1 14 00000 00 0000 000</t>
  </si>
  <si>
    <t>1 11 09000 00 0000 120</t>
  </si>
  <si>
    <t>Налоговые и неналоговые доходы</t>
  </si>
  <si>
    <t xml:space="preserve">  Код </t>
  </si>
  <si>
    <t>1 11 05024 04 0000 120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</si>
  <si>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</si>
  <si>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</si>
  <si>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</si>
  <si>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</si>
  <si>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</si>
  <si>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</si>
  <si>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</si>
  <si>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</si>
  <si>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</si>
  <si>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</si>
  <si>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</si>
  <si>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</si>
  <si>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</si>
  <si>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</si>
  <si>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</si>
  <si>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</si>
  <si>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</si>
  <si>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</si>
  <si>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</si>
  <si>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</si>
  <si>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</si>
  <si>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</si>
  <si>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</si>
  <si>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</si>
  <si>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</si>
  <si>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</si>
  <si>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</si>
  <si>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</si>
  <si>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</si>
  <si>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</si>
  <si>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</si>
  <si>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</si>
  <si>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</si>
  <si>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</si>
  <si>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</si>
  <si>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</si>
  <si>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</si>
  <si>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</si>
  <si>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</si>
  <si>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</si>
  <si>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</si>
  <si>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</si>
  <si>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</si>
  <si>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</si>
  <si>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</si>
  <si>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</si>
  <si>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</si>
  <si>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</si>
  <si>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</si>
  <si>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</si>
  <si>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</si>
  <si>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</si>
  <si>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</si>
  <si>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</si>
  <si>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</si>
  <si>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</si>
  <si>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</si>
  <si>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</si>
  <si>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</si>
  <si>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</si>
  <si>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</si>
  <si>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</si>
  <si>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Телевидение и радиовещание</t>
  </si>
  <si>
    <t>Периодическая печать и издательства</t>
  </si>
  <si>
    <t>0900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</si>
  <si>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</si>
  <si>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</si>
  <si>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</si>
  <si>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</si>
  <si>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</si>
  <si>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</si>
  <si>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</si>
  <si>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</si>
  <si>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</si>
  <si>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</si>
  <si>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</si>
  <si>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</si>
  <si>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</si>
  <si>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Увеличение остатков средств бюджетов </t>
  </si>
  <si>
    <t xml:space="preserve">Уменьшение остатков средств бюджетов </t>
  </si>
  <si>
    <t>I. ДОХОДЫ</t>
  </si>
  <si>
    <t>Получение кредитов от кредитных организаций в валюте Российской Федерации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</si>
  <si>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</si>
  <si>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</si>
  <si>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</si>
  <si>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Изменение остатков средств на счетах по учёту средств бюджета</t>
  </si>
  <si>
    <t>Иные источники внутреннего финансирования дефицита бюджета</t>
  </si>
  <si>
    <t>Резервные фонды</t>
  </si>
  <si>
    <t>1100</t>
  </si>
  <si>
    <t>1102</t>
  </si>
  <si>
    <t>Иные межбюджетные трансферты</t>
  </si>
  <si>
    <t>II. РАСХОДЫ</t>
  </si>
  <si>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</si>
  <si>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</si>
  <si>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тыс.рублей</t>
  </si>
  <si>
    <t>01 02 00 00 00 0000 800</t>
  </si>
  <si>
    <t>01 02 00 00 04 0000 810</t>
  </si>
  <si>
    <t>0410</t>
  </si>
  <si>
    <t>Связь и информатика</t>
  </si>
  <si>
    <t>01 02 00 00 00 0000 000</t>
  </si>
  <si>
    <t>01 02 00 00 00 0000 700</t>
  </si>
  <si>
    <t>01 02 00 00 04 0000 710</t>
  </si>
  <si>
    <t>01 03 00 00 00 0000 000</t>
  </si>
  <si>
    <t>01 05 00 00 00 0000 000</t>
  </si>
  <si>
    <t xml:space="preserve"> 01 05 00 00 00 0000 500</t>
  </si>
  <si>
    <t>01 05 02 01 04 0000 510</t>
  </si>
  <si>
    <t>01 05 00 00 00 0000 600</t>
  </si>
  <si>
    <t>01 05 02 01 04 0000 610</t>
  </si>
  <si>
    <t>01 06 00 00 00 0000 000</t>
  </si>
  <si>
    <t>0113</t>
  </si>
  <si>
    <t>КУЛЬТУРА, КИНЕМАТОГРАФИЯ</t>
  </si>
  <si>
    <t>ФИЗИЧЕСКАЯ КУЛЬТУРА И СПОРТ</t>
  </si>
  <si>
    <t>1101</t>
  </si>
  <si>
    <t>Массовый спорт</t>
  </si>
  <si>
    <t>1105</t>
  </si>
  <si>
    <t>1200</t>
  </si>
  <si>
    <t>СРЕДСТВА МАССОВОЙ ИНФОРМАЦИИ</t>
  </si>
  <si>
    <t>1201</t>
  </si>
  <si>
    <t>1202</t>
  </si>
  <si>
    <t>1300</t>
  </si>
  <si>
    <t>ОБСЛУЖИВАНИЕ ГОСУДАРСТВЕННОГО И МУНИЦИПАЛЬНОГО ДОЛГА</t>
  </si>
  <si>
    <t>1301</t>
  </si>
  <si>
    <t>1006</t>
  </si>
  <si>
    <t>Другие вопросы в области социальной политики</t>
  </si>
  <si>
    <t>ЗДРАВООХРАНЕНИЕ</t>
  </si>
  <si>
    <t>1 11 05012 04 0000 120</t>
  </si>
  <si>
    <t>Субвенции бюджетам субъектов Российской Федерации и муниципальных образований</t>
  </si>
  <si>
    <t>0105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</si>
  <si>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</si>
  <si>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</si>
  <si>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</si>
  <si>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</si>
  <si>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</si>
  <si>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</si>
  <si>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</si>
  <si>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 xml:space="preserve">Физическая культура </t>
  </si>
  <si>
    <t>Другие вопросы в области физической культуры и спорта</t>
  </si>
  <si>
    <t>Обслуживание  государственного внутреннего и муниципального долга</t>
  </si>
  <si>
    <t>0401</t>
  </si>
  <si>
    <t>Общеэкономические вопросы</t>
  </si>
  <si>
    <t>Судебная система</t>
  </si>
  <si>
    <t>1 13 00000 00 0000 000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</si>
  <si>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</si>
  <si>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</si>
  <si>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1 05 04010 02 0000 110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</si>
  <si>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</si>
  <si>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Ожидаемое исполнение 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</si>
  <si>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</si>
  <si>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</si>
  <si>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</si>
  <si>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</si>
  <si>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</si>
  <si>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</si>
  <si>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1 11 05092 04 0000 120</t>
  </si>
  <si>
    <t>1 01 01000 00 0000 110</t>
  </si>
  <si>
    <t>1 03 02230 01 0000 110        1 03 02240 01 0000 110        1 03 02250 01 0000 110        1 03 02260 01 0000 110</t>
  </si>
  <si>
    <t>1 06 01000 00 0000 110</t>
  </si>
  <si>
    <t xml:space="preserve"> 1 11 05026 04 0000 120</t>
  </si>
  <si>
    <t>Налог на имущество физических лиц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</si>
  <si>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</si>
  <si>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 xml:space="preserve">Дотации бюджетам субъектов Российской Федерации и муниципальных образований </t>
  </si>
  <si>
    <t>Субсидии бюджетам  бюджетной системы Российской Федерации (межбюджетные субсидии)</t>
  </si>
  <si>
    <t>01 03 01 00 04 0000 810</t>
  </si>
  <si>
    <t>Доходы бюджетов городских округов от возврата организациями остатков субсидий прошлых лет</t>
  </si>
  <si>
    <t>Налог на прибыль организаций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</si>
  <si>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</si>
  <si>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Налог на доходы физических лиц</t>
  </si>
  <si>
    <t>Единый сельскохозяйственный налог</t>
  </si>
  <si>
    <t>Земельный налог</t>
  </si>
  <si>
    <t>Государственная пошлина</t>
  </si>
  <si>
    <t>Доходы от оказания платных услуг (работ) и компенсации затрат государства</t>
  </si>
  <si>
    <t>Штрафы, санкции, возмещение ущерба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</si>
  <si>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</si>
  <si>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</si>
  <si>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</si>
  <si>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 xml:space="preserve">администрации муниципального </t>
  </si>
  <si>
    <t>образования город Краснодар</t>
  </si>
  <si>
    <t>Исполнено   за 10 месяцев</t>
  </si>
  <si>
    <t>1 05 01000 00 0000 110</t>
  </si>
  <si>
    <t>Налог, взимаемый в связи с применением упрощённой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</si>
  <si>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</si>
  <si>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Плата за негативное воздействие на окру-жающую среду</t>
  </si>
  <si>
    <t>Доходы от продажи материальных и нема-териальных активов</t>
  </si>
  <si>
    <t>Прочие неналоговые доходы</t>
  </si>
  <si>
    <t>0703</t>
  </si>
  <si>
    <t>Дополнительное образование детей</t>
  </si>
  <si>
    <t>0704</t>
  </si>
  <si>
    <t>Среднее профессиональное образование</t>
  </si>
  <si>
    <t>Высшее образование</t>
  </si>
  <si>
    <t>Молодёжная политика</t>
  </si>
  <si>
    <t>1 09 00000 00 0000 000</t>
  </si>
  <si>
    <t>Задолженность и перерасчёты по отменённым налогам, сборам и иным обязательным платежам</t>
  </si>
  <si>
    <t>1 11 05312 04 0000 120</t>
  </si>
  <si>
    <t>Плата по соглашениям об установлении сервитута, заключённым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</si>
  <si>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Единый  налог  на  вменённый  доход  для  отдельных  видов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</si>
  <si>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</si>
  <si>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</si>
  <si>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</si>
  <si>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</si>
  <si>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</si>
  <si>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01 03 01 00 00 0000 700</t>
  </si>
  <si>
    <t>01 03 01 00 04 0000 710</t>
  </si>
  <si>
    <t>01 03 01 00 00 0000 800</t>
  </si>
  <si>
    <t>Утверждено по состоянию на 01.11.2019</t>
  </si>
  <si>
    <t>2019 год</t>
  </si>
  <si>
    <t>Отклонение (гр.5-гр.3)</t>
  </si>
  <si>
    <t xml:space="preserve">Исполняющий обязанности                                                                                           </t>
  </si>
  <si>
    <t>А.С.Чулков</t>
  </si>
  <si>
    <t xml:space="preserve">директора департамента финансов </t>
  </si>
  <si>
    <t>Исполнение государственных и муниципальных гарантий</t>
  </si>
  <si>
    <t>01 06 04 00 00 0000 000</t>
  </si>
  <si>
    <t>Бюджеты кредиты, предоставленные внутри страны в  валюте Российской Федерации</t>
  </si>
  <si>
    <t>01 06 05 00 00 0000 000</t>
  </si>
  <si>
    <t>2 02 10000 00 0000 150</t>
  </si>
  <si>
    <t>2 02 20000 00 0000 150</t>
  </si>
  <si>
    <t>2 02 30000 00 0000 150</t>
  </si>
  <si>
    <t>2 02 40000 00 0000 150</t>
  </si>
  <si>
    <t>2 07 04050 04 0000 150</t>
  </si>
  <si>
    <t>2 18 04000 04 0000 150</t>
  </si>
  <si>
    <t>2 19 00000 04 0000 150</t>
  </si>
  <si>
    <t>-</t>
  </si>
  <si>
    <t>III. ИСТОЧНИКИ ВНУТРЕННЕГО ФИНАНСИРОВАНИЯ дефицитов бюджетов</t>
  </si>
  <si>
    <t>Оценка ожидаемого исполнения местного бюджета                                                                           (бюджета муниципального образования город Краснодар)                                                          за 2019 год</t>
  </si>
  <si>
    <t>Процент исполнения    (гр.5/гр.3* 100),%</t>
  </si>
  <si>
    <t>Источники  внутреннего финансирования дефицита местного бюджета, всего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</si>
</sst>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\+#,##0.0;\-#,##0.0;\-"/>
    <numFmt numFmtId="178" formatCode="#,##0.0;[Red]#,##0.0"/>
    <numFmt numFmtId="179" formatCode="\+#,##0.0;[Red]#,##0.0;\ \-"/>
    <numFmt numFmtId="180" formatCode="\+#,##0.0;[Red]\-#,##0.0;\ \-"/>
    <numFmt numFmtId="181" formatCode="0.000%"/>
    <numFmt numFmtId="182" formatCode="0.0000%"/>
    <numFmt numFmtId="183" formatCode="0.00000%"/>
    <numFmt numFmtId="184" formatCode="\+#,##0.0;\-#,##0.0;\ \-"/>
    <numFmt numFmtId="185" formatCode="\+#,##0.00;\-#,##0.00;\ \-"/>
    <numFmt numFmtId="186" formatCode="\+#,##0;\-#,##0;\ \-"/>
    <numFmt numFmtId="187" formatCode="#,##0.0;\-#,##0.0;\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 ;\-#,##0.0\ "/>
    <numFmt numFmtId="193" formatCode="#,##0.0;\-#,##0.0;\ \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4"/>
      <name val="Times New Roman CYR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CYR"/>
      <family val="1"/>
    </font>
    <font>
      <sz val="10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4" fontId="6" fillId="0" borderId="0" xfId="0" applyNumberFormat="1" applyFont="1" applyAlignment="1">
      <alignment/>
    </xf>
    <xf numFmtId="0" fontId="4" fillId="0" borderId="0" xfId="0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" fontId="7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vertical="top"/>
    </xf>
    <xf numFmtId="0" fontId="5" fillId="0" borderId="12" xfId="0" applyFont="1" applyBorder="1" applyAlignment="1">
      <alignment/>
    </xf>
    <xf numFmtId="174" fontId="5" fillId="0" borderId="11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54" applyFont="1" applyFill="1" applyBorder="1" applyAlignment="1">
      <alignment vertical="top" wrapText="1"/>
      <protection/>
    </xf>
    <xf numFmtId="0" fontId="7" fillId="0" borderId="11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187" fontId="4" fillId="0" borderId="13" xfId="0" applyNumberFormat="1" applyFont="1" applyFill="1" applyBorder="1" applyAlignment="1">
      <alignment horizontal="right"/>
    </xf>
    <xf numFmtId="187" fontId="3" fillId="0" borderId="13" xfId="0" applyNumberFormat="1" applyFont="1" applyFill="1" applyBorder="1" applyAlignment="1">
      <alignment horizontal="right" wrapText="1"/>
    </xf>
    <xf numFmtId="187" fontId="5" fillId="0" borderId="13" xfId="0" applyNumberFormat="1" applyFont="1" applyFill="1" applyBorder="1" applyAlignment="1">
      <alignment horizontal="right" wrapText="1"/>
    </xf>
    <xf numFmtId="187" fontId="4" fillId="0" borderId="13" xfId="0" applyNumberFormat="1" applyFont="1" applyFill="1" applyBorder="1" applyAlignment="1">
      <alignment horizontal="right" wrapText="1"/>
    </xf>
    <xf numFmtId="187" fontId="3" fillId="0" borderId="13" xfId="0" applyNumberFormat="1" applyFont="1" applyFill="1" applyBorder="1" applyAlignment="1">
      <alignment horizontal="right"/>
    </xf>
    <xf numFmtId="187" fontId="3" fillId="0" borderId="13" xfId="0" applyNumberFormat="1" applyFont="1" applyBorder="1" applyAlignment="1">
      <alignment/>
    </xf>
    <xf numFmtId="187" fontId="3" fillId="0" borderId="13" xfId="0" applyNumberFormat="1" applyFont="1" applyBorder="1" applyAlignment="1">
      <alignment/>
    </xf>
    <xf numFmtId="187" fontId="5" fillId="0" borderId="13" xfId="0" applyNumberFormat="1" applyFont="1" applyFill="1" applyBorder="1" applyAlignment="1">
      <alignment horizontal="right"/>
    </xf>
    <xf numFmtId="187" fontId="4" fillId="0" borderId="13" xfId="0" applyNumberFormat="1" applyFont="1" applyFill="1" applyBorder="1" applyAlignment="1">
      <alignment horizontal="right"/>
    </xf>
    <xf numFmtId="187" fontId="3" fillId="0" borderId="13" xfId="0" applyNumberFormat="1" applyFont="1" applyFill="1" applyBorder="1" applyAlignment="1">
      <alignment horizontal="right"/>
    </xf>
    <xf numFmtId="187" fontId="4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74" fontId="4" fillId="0" borderId="13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174" fontId="17" fillId="0" borderId="0" xfId="0" applyNumberFormat="1" applyFont="1" applyBorder="1" applyAlignment="1">
      <alignment/>
    </xf>
    <xf numFmtId="174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87" fontId="4" fillId="0" borderId="13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174" fontId="3" fillId="0" borderId="13" xfId="0" applyNumberFormat="1" applyFont="1" applyFill="1" applyBorder="1" applyAlignment="1">
      <alignment horizontal="justify" vertical="top" wrapText="1"/>
    </xf>
    <xf numFmtId="174" fontId="13" fillId="0" borderId="13" xfId="0" applyNumberFormat="1" applyFont="1" applyFill="1" applyBorder="1" applyAlignment="1">
      <alignment horizontal="justify" vertical="top" wrapText="1"/>
    </xf>
    <xf numFmtId="174" fontId="3" fillId="33" borderId="13" xfId="0" applyNumberFormat="1" applyFont="1" applyFill="1" applyBorder="1" applyAlignment="1">
      <alignment horizontal="justify" vertical="top" wrapText="1"/>
    </xf>
    <xf numFmtId="0" fontId="14" fillId="0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4" fontId="4" fillId="0" borderId="13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4" fillId="0" borderId="13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14" fontId="57" fillId="0" borderId="0" xfId="0" applyNumberFormat="1" applyFont="1" applyAlignment="1">
      <alignment horizontal="left"/>
    </xf>
    <xf numFmtId="174" fontId="3" fillId="0" borderId="13" xfId="53" applyNumberFormat="1" applyFont="1" applyFill="1" applyBorder="1" applyAlignment="1" applyProtection="1">
      <alignment/>
      <protection hidden="1"/>
    </xf>
    <xf numFmtId="174" fontId="3" fillId="0" borderId="13" xfId="0" applyNumberFormat="1" applyFont="1" applyFill="1" applyBorder="1" applyAlignment="1">
      <alignment horizontal="right" wrapText="1"/>
    </xf>
    <xf numFmtId="174" fontId="3" fillId="33" borderId="13" xfId="0" applyNumberFormat="1" applyFont="1" applyFill="1" applyBorder="1" applyAlignment="1">
      <alignment horizontal="right" wrapText="1"/>
    </xf>
    <xf numFmtId="174" fontId="5" fillId="33" borderId="13" xfId="0" applyNumberFormat="1" applyFont="1" applyFill="1" applyBorder="1" applyAlignment="1">
      <alignment horizontal="right" wrapText="1"/>
    </xf>
    <xf numFmtId="174" fontId="5" fillId="0" borderId="13" xfId="0" applyNumberFormat="1" applyFont="1" applyBorder="1" applyAlignment="1">
      <alignment horizontal="right" wrapText="1"/>
    </xf>
    <xf numFmtId="174" fontId="5" fillId="0" borderId="13" xfId="0" applyNumberFormat="1" applyFont="1" applyFill="1" applyBorder="1" applyAlignment="1">
      <alignment horizontal="right" wrapText="1"/>
    </xf>
    <xf numFmtId="0" fontId="3" fillId="34" borderId="11" xfId="0" applyNumberFormat="1" applyFont="1" applyFill="1" applyBorder="1" applyAlignment="1">
      <alignment horizontal="center" vertical="top" wrapText="1"/>
    </xf>
    <xf numFmtId="174" fontId="3" fillId="34" borderId="13" xfId="0" applyNumberFormat="1" applyFont="1" applyFill="1" applyBorder="1" applyAlignment="1">
      <alignment horizontal="justify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justify" vertical="top"/>
    </xf>
    <xf numFmtId="187" fontId="3" fillId="0" borderId="13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top" wrapText="1"/>
    </xf>
    <xf numFmtId="174" fontId="4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187" fontId="4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177" fontId="4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5" fontId="3" fillId="0" borderId="18" xfId="0" applyNumberFormat="1" applyFont="1" applyBorder="1" applyAlignment="1">
      <alignment/>
    </xf>
    <xf numFmtId="187" fontId="4" fillId="0" borderId="18" xfId="0" applyNumberFormat="1" applyFont="1" applyFill="1" applyBorder="1" applyAlignment="1">
      <alignment horizontal="right"/>
    </xf>
    <xf numFmtId="187" fontId="3" fillId="0" borderId="18" xfId="0" applyNumberFormat="1" applyFont="1" applyFill="1" applyBorder="1" applyAlignment="1">
      <alignment horizontal="right" wrapText="1"/>
    </xf>
    <xf numFmtId="187" fontId="3" fillId="0" borderId="18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5" fontId="4" fillId="0" borderId="18" xfId="0" applyNumberFormat="1" applyFont="1" applyBorder="1" applyAlignment="1">
      <alignment/>
    </xf>
    <xf numFmtId="175" fontId="3" fillId="0" borderId="18" xfId="0" applyNumberFormat="1" applyFont="1" applyBorder="1" applyAlignment="1">
      <alignment horizontal="right"/>
    </xf>
    <xf numFmtId="177" fontId="4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12" fillId="0" borderId="0" xfId="0" applyFont="1" applyFill="1" applyAlignment="1">
      <alignment horizontal="right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174" fontId="1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/>
    </xf>
    <xf numFmtId="174" fontId="17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="85" zoomScaleNormal="85" zoomScalePageLayoutView="0" workbookViewId="0" topLeftCell="A1">
      <pane xSplit="2" ySplit="8" topLeftCell="C36" activePane="bottomRight" state="frozen"/>
      <selection pane="topLeft" activeCell="B1" sqref="B1"/>
      <selection pane="topRight" activeCell="C1" sqref="C1"/>
      <selection pane="bottomLeft" activeCell="B8" sqref="B8"/>
      <selection pane="bottomRight" activeCell="J42" sqref="J42"/>
    </sheetView>
  </sheetViews>
  <sheetFormatPr defaultColWidth="9.00390625" defaultRowHeight="12.75" outlineLevelCol="1"/>
  <cols>
    <col min="1" max="1" width="24.875" style="3" customWidth="1" outlineLevel="1"/>
    <col min="2" max="2" width="42.625" style="47" customWidth="1"/>
    <col min="3" max="3" width="14.375" style="3" customWidth="1"/>
    <col min="4" max="4" width="14.25390625" style="26" customWidth="1"/>
    <col min="5" max="5" width="14.125" style="26" customWidth="1"/>
    <col min="6" max="6" width="12.375" style="26" customWidth="1"/>
    <col min="7" max="7" width="12.25390625" style="3" customWidth="1"/>
    <col min="8" max="16384" width="9.125" style="3" customWidth="1"/>
  </cols>
  <sheetData>
    <row r="1" spans="1:7" s="6" customFormat="1" ht="85.5" customHeight="1">
      <c r="A1" s="130" t="s">
        <v>245</v>
      </c>
      <c r="B1" s="130"/>
      <c r="C1" s="130"/>
      <c r="D1" s="130"/>
      <c r="E1" s="130"/>
      <c r="F1" s="130"/>
      <c r="G1" s="130"/>
    </row>
    <row r="2" spans="1:7" s="6" customFormat="1" ht="30" customHeight="1">
      <c r="A2" s="119"/>
      <c r="B2" s="119"/>
      <c r="C2" s="119"/>
      <c r="D2" s="119"/>
      <c r="E2" s="119"/>
      <c r="F2" s="119"/>
      <c r="G2" s="119"/>
    </row>
    <row r="3" spans="1:6" s="6" customFormat="1" ht="22.5" customHeight="1">
      <c r="A3" s="53"/>
      <c r="B3" s="53"/>
      <c r="C3" s="53"/>
      <c r="D3" s="53"/>
      <c r="E3" s="53"/>
      <c r="F3" s="53"/>
    </row>
    <row r="4" spans="1:7" ht="24" customHeight="1">
      <c r="A4" s="83">
        <v>42675</v>
      </c>
      <c r="F4" s="105"/>
      <c r="G4" s="120" t="s">
        <v>117</v>
      </c>
    </row>
    <row r="5" spans="1:7" ht="24" customHeight="1">
      <c r="A5" s="123" t="s">
        <v>21</v>
      </c>
      <c r="B5" s="124" t="s">
        <v>115</v>
      </c>
      <c r="C5" s="128" t="s">
        <v>227</v>
      </c>
      <c r="D5" s="128"/>
      <c r="E5" s="128"/>
      <c r="F5" s="128"/>
      <c r="G5" s="128"/>
    </row>
    <row r="6" spans="1:7" ht="72" customHeight="1">
      <c r="A6" s="123"/>
      <c r="B6" s="125"/>
      <c r="C6" s="106" t="s">
        <v>226</v>
      </c>
      <c r="D6" s="106" t="s">
        <v>200</v>
      </c>
      <c r="E6" s="106" t="s">
        <v>169</v>
      </c>
      <c r="F6" s="106" t="s">
        <v>228</v>
      </c>
      <c r="G6" s="106" t="s">
        <v>246</v>
      </c>
    </row>
    <row r="7" spans="1:7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s="5" customFormat="1" ht="22.5" customHeight="1">
      <c r="A8" s="97"/>
      <c r="B8" s="121" t="s">
        <v>103</v>
      </c>
      <c r="C8" s="98"/>
      <c r="D8" s="99"/>
      <c r="E8" s="99"/>
      <c r="F8" s="99"/>
      <c r="G8" s="107"/>
    </row>
    <row r="9" spans="1:7" ht="15.75">
      <c r="A9" s="100" t="s">
        <v>0</v>
      </c>
      <c r="B9" s="101" t="s">
        <v>20</v>
      </c>
      <c r="C9" s="36">
        <f>SUM(C10:C34)</f>
        <v>19380277.200000003</v>
      </c>
      <c r="D9" s="36">
        <f>SUM(D10:D34)</f>
        <v>16661355.999999996</v>
      </c>
      <c r="E9" s="36">
        <f>SUM(E10:E34)</f>
        <v>19797021</v>
      </c>
      <c r="F9" s="108">
        <f>E9-C9</f>
        <v>416743.799999997</v>
      </c>
      <c r="G9" s="111">
        <f>E9/C9*100</f>
        <v>102.1503500476247</v>
      </c>
    </row>
    <row r="10" spans="1:7" ht="15.75">
      <c r="A10" s="27" t="s">
        <v>177</v>
      </c>
      <c r="B10" s="63" t="s">
        <v>187</v>
      </c>
      <c r="C10" s="85">
        <v>1244205.1</v>
      </c>
      <c r="D10" s="37">
        <v>1029808</v>
      </c>
      <c r="E10" s="37">
        <v>1197312</v>
      </c>
      <c r="F10" s="109">
        <f aca="true" t="shared" si="0" ref="F10:F73">E10-C10</f>
        <v>-46893.10000000009</v>
      </c>
      <c r="G10" s="112">
        <f aca="true" t="shared" si="1" ref="G10:G73">E10/C10*100</f>
        <v>96.23107958647653</v>
      </c>
    </row>
    <row r="11" spans="1:7" ht="15.75">
      <c r="A11" s="27" t="s">
        <v>1</v>
      </c>
      <c r="B11" s="63" t="s">
        <v>189</v>
      </c>
      <c r="C11" s="85">
        <v>10001376</v>
      </c>
      <c r="D11" s="37">
        <v>8572285.1</v>
      </c>
      <c r="E11" s="37">
        <v>10148830</v>
      </c>
      <c r="F11" s="109">
        <f t="shared" si="0"/>
        <v>147454</v>
      </c>
      <c r="G11" s="112">
        <f t="shared" si="1"/>
        <v>101.47433713121075</v>
      </c>
    </row>
    <row r="12" spans="1:7" ht="97.5" customHeight="1">
      <c r="A12" s="27" t="s">
        <v>178</v>
      </c>
      <c r="B12" s="63" t="s">
        <v>188</v>
      </c>
      <c r="C12" s="85">
        <v>98131</v>
      </c>
      <c r="D12" s="37">
        <v>91037.7</v>
      </c>
      <c r="E12" s="37">
        <v>110108</v>
      </c>
      <c r="F12" s="109">
        <f t="shared" si="0"/>
        <v>11977</v>
      </c>
      <c r="G12" s="113">
        <f t="shared" si="1"/>
        <v>112.20511357267327</v>
      </c>
    </row>
    <row r="13" spans="1:7" ht="33" customHeight="1">
      <c r="A13" s="27" t="s">
        <v>201</v>
      </c>
      <c r="B13" s="64" t="s">
        <v>202</v>
      </c>
      <c r="C13" s="85">
        <v>1622400</v>
      </c>
      <c r="D13" s="37">
        <v>1686513</v>
      </c>
      <c r="E13" s="37">
        <v>1752248</v>
      </c>
      <c r="F13" s="109">
        <f t="shared" si="0"/>
        <v>129848</v>
      </c>
      <c r="G13" s="112">
        <f t="shared" si="1"/>
        <v>108.00345167652861</v>
      </c>
    </row>
    <row r="14" spans="1:7" ht="31.5">
      <c r="A14" s="27" t="s">
        <v>2</v>
      </c>
      <c r="B14" s="63" t="s">
        <v>217</v>
      </c>
      <c r="C14" s="85">
        <v>1004574</v>
      </c>
      <c r="D14" s="37">
        <v>965595</v>
      </c>
      <c r="E14" s="37">
        <v>1004574</v>
      </c>
      <c r="F14" s="109">
        <f t="shared" si="0"/>
        <v>0</v>
      </c>
      <c r="G14" s="112">
        <f t="shared" si="1"/>
        <v>100</v>
      </c>
    </row>
    <row r="15" spans="1:7" ht="17.25" customHeight="1">
      <c r="A15" s="27" t="s">
        <v>3</v>
      </c>
      <c r="B15" s="63" t="s">
        <v>190</v>
      </c>
      <c r="C15" s="85">
        <v>79188</v>
      </c>
      <c r="D15" s="37">
        <v>53579.5</v>
      </c>
      <c r="E15" s="37">
        <v>54129</v>
      </c>
      <c r="F15" s="109">
        <f t="shared" si="0"/>
        <v>-25059</v>
      </c>
      <c r="G15" s="110">
        <f t="shared" si="1"/>
        <v>68.3550537960297</v>
      </c>
    </row>
    <row r="16" spans="1:7" ht="48" customHeight="1">
      <c r="A16" s="27" t="s">
        <v>167</v>
      </c>
      <c r="B16" s="64" t="s">
        <v>203</v>
      </c>
      <c r="C16" s="85">
        <v>36724</v>
      </c>
      <c r="D16" s="37">
        <v>36429.7</v>
      </c>
      <c r="E16" s="37">
        <v>65130</v>
      </c>
      <c r="F16" s="109">
        <f t="shared" si="0"/>
        <v>28406</v>
      </c>
      <c r="G16" s="110">
        <f t="shared" si="1"/>
        <v>177.3499618777911</v>
      </c>
    </row>
    <row r="17" spans="1:7" ht="15.75">
      <c r="A17" s="27" t="s">
        <v>179</v>
      </c>
      <c r="B17" s="63" t="s">
        <v>181</v>
      </c>
      <c r="C17" s="85">
        <v>654679</v>
      </c>
      <c r="D17" s="37">
        <v>351785</v>
      </c>
      <c r="E17" s="37">
        <v>654679</v>
      </c>
      <c r="F17" s="109">
        <f t="shared" si="0"/>
        <v>0</v>
      </c>
      <c r="G17" s="110">
        <f t="shared" si="1"/>
        <v>100</v>
      </c>
    </row>
    <row r="18" spans="1:7" ht="15.75">
      <c r="A18" s="60" t="s">
        <v>4</v>
      </c>
      <c r="B18" s="65" t="s">
        <v>191</v>
      </c>
      <c r="C18" s="86">
        <v>2371324</v>
      </c>
      <c r="D18" s="37">
        <v>1875309.1</v>
      </c>
      <c r="E18" s="37">
        <v>2441986</v>
      </c>
      <c r="F18" s="109">
        <f t="shared" si="0"/>
        <v>70662</v>
      </c>
      <c r="G18" s="110">
        <f t="shared" si="1"/>
        <v>102.97985429236999</v>
      </c>
    </row>
    <row r="19" spans="1:7" ht="15.75">
      <c r="A19" s="27" t="s">
        <v>5</v>
      </c>
      <c r="B19" s="63" t="s">
        <v>192</v>
      </c>
      <c r="C19" s="85">
        <v>300805</v>
      </c>
      <c r="D19" s="37">
        <v>292664.9</v>
      </c>
      <c r="E19" s="37">
        <v>364845</v>
      </c>
      <c r="F19" s="109">
        <f t="shared" si="0"/>
        <v>64040</v>
      </c>
      <c r="G19" s="110">
        <f t="shared" si="1"/>
        <v>121.2895397350443</v>
      </c>
    </row>
    <row r="20" spans="1:7" ht="47.25">
      <c r="A20" s="90" t="s">
        <v>213</v>
      </c>
      <c r="B20" s="91" t="s">
        <v>214</v>
      </c>
      <c r="C20" s="85">
        <v>0</v>
      </c>
      <c r="D20" s="37">
        <v>20.5</v>
      </c>
      <c r="E20" s="37">
        <v>21</v>
      </c>
      <c r="F20" s="109">
        <f t="shared" si="0"/>
        <v>21</v>
      </c>
      <c r="G20" s="114" t="s">
        <v>243</v>
      </c>
    </row>
    <row r="21" spans="1:7" ht="78.75">
      <c r="A21" s="27" t="s">
        <v>6</v>
      </c>
      <c r="B21" s="63" t="s">
        <v>218</v>
      </c>
      <c r="C21" s="85">
        <v>200</v>
      </c>
      <c r="D21" s="37">
        <v>657.7</v>
      </c>
      <c r="E21" s="37">
        <v>658</v>
      </c>
      <c r="F21" s="109">
        <f t="shared" si="0"/>
        <v>458</v>
      </c>
      <c r="G21" s="110">
        <f t="shared" si="1"/>
        <v>329</v>
      </c>
    </row>
    <row r="22" spans="1:7" ht="111" customHeight="1">
      <c r="A22" s="61" t="s">
        <v>148</v>
      </c>
      <c r="B22" s="65" t="s">
        <v>219</v>
      </c>
      <c r="C22" s="87">
        <v>825872</v>
      </c>
      <c r="D22" s="37">
        <v>592390.5</v>
      </c>
      <c r="E22" s="37">
        <v>730000</v>
      </c>
      <c r="F22" s="109">
        <f t="shared" si="0"/>
        <v>-95872</v>
      </c>
      <c r="G22" s="110">
        <f t="shared" si="1"/>
        <v>88.39142143092393</v>
      </c>
    </row>
    <row r="23" spans="1:7" ht="110.25">
      <c r="A23" s="29" t="s">
        <v>22</v>
      </c>
      <c r="B23" s="66" t="s">
        <v>195</v>
      </c>
      <c r="C23" s="88">
        <v>81000</v>
      </c>
      <c r="D23" s="37">
        <v>57032.5</v>
      </c>
      <c r="E23" s="37">
        <v>60000</v>
      </c>
      <c r="F23" s="109">
        <f t="shared" si="0"/>
        <v>-21000</v>
      </c>
      <c r="G23" s="110">
        <f t="shared" si="1"/>
        <v>74.07407407407408</v>
      </c>
    </row>
    <row r="24" spans="1:7" ht="161.25" customHeight="1">
      <c r="A24" s="28" t="s">
        <v>180</v>
      </c>
      <c r="B24" s="66" t="s">
        <v>168</v>
      </c>
      <c r="C24" s="89">
        <v>35001</v>
      </c>
      <c r="D24" s="37">
        <v>26346.9</v>
      </c>
      <c r="E24" s="37">
        <v>35001</v>
      </c>
      <c r="F24" s="109">
        <f t="shared" si="0"/>
        <v>0</v>
      </c>
      <c r="G24" s="110">
        <f t="shared" si="1"/>
        <v>100</v>
      </c>
    </row>
    <row r="25" spans="1:7" ht="98.25" customHeight="1">
      <c r="A25" s="27" t="s">
        <v>7</v>
      </c>
      <c r="B25" s="63" t="s">
        <v>220</v>
      </c>
      <c r="C25" s="85">
        <v>246916</v>
      </c>
      <c r="D25" s="37">
        <v>225169.1</v>
      </c>
      <c r="E25" s="37">
        <v>246918</v>
      </c>
      <c r="F25" s="109">
        <f t="shared" si="0"/>
        <v>2</v>
      </c>
      <c r="G25" s="110">
        <f t="shared" si="1"/>
        <v>100.00080999206207</v>
      </c>
    </row>
    <row r="26" spans="1:7" ht="110.25">
      <c r="A26" s="27" t="s">
        <v>176</v>
      </c>
      <c r="B26" s="67" t="s">
        <v>182</v>
      </c>
      <c r="C26" s="85">
        <v>11390</v>
      </c>
      <c r="D26" s="38">
        <v>5796.9</v>
      </c>
      <c r="E26" s="38">
        <v>7230</v>
      </c>
      <c r="F26" s="109">
        <f t="shared" si="0"/>
        <v>-4160</v>
      </c>
      <c r="G26" s="110">
        <f t="shared" si="1"/>
        <v>63.47673397717296</v>
      </c>
    </row>
    <row r="27" spans="1:7" ht="159" customHeight="1">
      <c r="A27" s="92" t="s">
        <v>215</v>
      </c>
      <c r="B27" s="93" t="s">
        <v>216</v>
      </c>
      <c r="C27" s="85">
        <v>0</v>
      </c>
      <c r="D27" s="38">
        <v>1550</v>
      </c>
      <c r="E27" s="38">
        <v>1550</v>
      </c>
      <c r="F27" s="109">
        <f t="shared" si="0"/>
        <v>1550</v>
      </c>
      <c r="G27" s="117" t="s">
        <v>243</v>
      </c>
    </row>
    <row r="28" spans="1:7" ht="82.5" customHeight="1">
      <c r="A28" s="27" t="s">
        <v>8</v>
      </c>
      <c r="B28" s="63" t="s">
        <v>222</v>
      </c>
      <c r="C28" s="85">
        <v>7314</v>
      </c>
      <c r="D28" s="38">
        <v>10268.8</v>
      </c>
      <c r="E28" s="38">
        <v>10760</v>
      </c>
      <c r="F28" s="109">
        <f t="shared" si="0"/>
        <v>3446</v>
      </c>
      <c r="G28" s="110">
        <f t="shared" si="1"/>
        <v>147.1151216844408</v>
      </c>
    </row>
    <row r="29" spans="1:7" ht="132" customHeight="1">
      <c r="A29" s="27" t="s">
        <v>19</v>
      </c>
      <c r="B29" s="63" t="s">
        <v>221</v>
      </c>
      <c r="C29" s="85">
        <v>108585</v>
      </c>
      <c r="D29" s="38">
        <v>86582.4</v>
      </c>
      <c r="E29" s="38">
        <v>111032</v>
      </c>
      <c r="F29" s="109">
        <f t="shared" si="0"/>
        <v>2447</v>
      </c>
      <c r="G29" s="110">
        <f t="shared" si="1"/>
        <v>102.25353409771148</v>
      </c>
    </row>
    <row r="30" spans="1:7" ht="31.5">
      <c r="A30" s="27" t="s">
        <v>9</v>
      </c>
      <c r="B30" s="63" t="s">
        <v>204</v>
      </c>
      <c r="C30" s="85">
        <v>122986</v>
      </c>
      <c r="D30" s="38">
        <v>51753.1</v>
      </c>
      <c r="E30" s="38">
        <v>57647</v>
      </c>
      <c r="F30" s="109">
        <f t="shared" si="0"/>
        <v>-65339</v>
      </c>
      <c r="G30" s="110">
        <f t="shared" si="1"/>
        <v>46.87281479192754</v>
      </c>
    </row>
    <row r="31" spans="1:7" ht="35.25" customHeight="1">
      <c r="A31" s="27" t="s">
        <v>164</v>
      </c>
      <c r="B31" s="63" t="s">
        <v>193</v>
      </c>
      <c r="C31" s="85">
        <v>49801.1</v>
      </c>
      <c r="D31" s="37">
        <v>73557.7</v>
      </c>
      <c r="E31" s="37">
        <v>80000</v>
      </c>
      <c r="F31" s="109">
        <f t="shared" si="0"/>
        <v>30198.9</v>
      </c>
      <c r="G31" s="110">
        <f t="shared" si="1"/>
        <v>160.6390220296339</v>
      </c>
    </row>
    <row r="32" spans="1:7" ht="31.5">
      <c r="A32" s="62" t="s">
        <v>18</v>
      </c>
      <c r="B32" s="65" t="s">
        <v>205</v>
      </c>
      <c r="C32" s="86">
        <v>95400</v>
      </c>
      <c r="D32" s="37">
        <v>183935.2</v>
      </c>
      <c r="E32" s="37">
        <v>200000</v>
      </c>
      <c r="F32" s="109">
        <f t="shared" si="0"/>
        <v>104600</v>
      </c>
      <c r="G32" s="110">
        <f t="shared" si="1"/>
        <v>209.64360587002096</v>
      </c>
    </row>
    <row r="33" spans="1:7" ht="15.75">
      <c r="A33" s="60" t="s">
        <v>10</v>
      </c>
      <c r="B33" s="65" t="s">
        <v>194</v>
      </c>
      <c r="C33" s="86">
        <v>261099</v>
      </c>
      <c r="D33" s="37">
        <v>255638</v>
      </c>
      <c r="E33" s="37">
        <v>312363</v>
      </c>
      <c r="F33" s="109">
        <f t="shared" si="0"/>
        <v>51264</v>
      </c>
      <c r="G33" s="110">
        <f t="shared" si="1"/>
        <v>119.63393195684395</v>
      </c>
    </row>
    <row r="34" spans="1:7" ht="15.75">
      <c r="A34" s="27" t="s">
        <v>13</v>
      </c>
      <c r="B34" s="63" t="s">
        <v>206</v>
      </c>
      <c r="C34" s="85">
        <v>121307</v>
      </c>
      <c r="D34" s="37">
        <v>135649.7</v>
      </c>
      <c r="E34" s="37">
        <v>150000</v>
      </c>
      <c r="F34" s="109">
        <f t="shared" si="0"/>
        <v>28693</v>
      </c>
      <c r="G34" s="110">
        <f t="shared" si="1"/>
        <v>123.65321044952064</v>
      </c>
    </row>
    <row r="35" spans="1:7" s="5" customFormat="1" ht="15.75">
      <c r="A35" s="68" t="s">
        <v>11</v>
      </c>
      <c r="B35" s="71" t="s">
        <v>14</v>
      </c>
      <c r="C35" s="39">
        <f>C36+C41+C43+C42</f>
        <v>14587245.100000001</v>
      </c>
      <c r="D35" s="39">
        <f>D36+D41+D43+D42</f>
        <v>10518711.7</v>
      </c>
      <c r="E35" s="39">
        <f>E36+E41+E43+E42</f>
        <v>14587245.100000001</v>
      </c>
      <c r="F35" s="108">
        <f t="shared" si="0"/>
        <v>0</v>
      </c>
      <c r="G35" s="116">
        <f t="shared" si="1"/>
        <v>100</v>
      </c>
    </row>
    <row r="36" spans="1:7" ht="47.25">
      <c r="A36" s="69" t="s">
        <v>16</v>
      </c>
      <c r="B36" s="72" t="s">
        <v>17</v>
      </c>
      <c r="C36" s="37">
        <f>C38+C39+C40+C37</f>
        <v>14607990.600000001</v>
      </c>
      <c r="D36" s="37">
        <f>D38+D39+D40+D37</f>
        <v>10538515.9</v>
      </c>
      <c r="E36" s="37">
        <f>E38+E39+E40+E37</f>
        <v>14607990.600000001</v>
      </c>
      <c r="F36" s="109">
        <f t="shared" si="0"/>
        <v>0</v>
      </c>
      <c r="G36" s="110">
        <f t="shared" si="1"/>
        <v>100</v>
      </c>
    </row>
    <row r="37" spans="1:7" ht="34.5" customHeight="1">
      <c r="A37" s="69" t="s">
        <v>236</v>
      </c>
      <c r="B37" s="72" t="s">
        <v>183</v>
      </c>
      <c r="C37" s="85">
        <v>1062.3</v>
      </c>
      <c r="D37" s="37">
        <v>1062.3</v>
      </c>
      <c r="E37" s="85">
        <v>1062.3</v>
      </c>
      <c r="F37" s="109">
        <f t="shared" si="0"/>
        <v>0</v>
      </c>
      <c r="G37" s="110">
        <f t="shared" si="1"/>
        <v>100</v>
      </c>
    </row>
    <row r="38" spans="1:7" ht="47.25">
      <c r="A38" s="70" t="s">
        <v>237</v>
      </c>
      <c r="B38" s="73" t="s">
        <v>184</v>
      </c>
      <c r="C38" s="85">
        <v>4200433.2</v>
      </c>
      <c r="D38" s="37">
        <v>2260457.2</v>
      </c>
      <c r="E38" s="85">
        <v>4200433.2</v>
      </c>
      <c r="F38" s="109">
        <f t="shared" si="0"/>
        <v>0</v>
      </c>
      <c r="G38" s="110">
        <f t="shared" si="1"/>
        <v>100</v>
      </c>
    </row>
    <row r="39" spans="1:7" ht="36" customHeight="1">
      <c r="A39" s="69" t="s">
        <v>238</v>
      </c>
      <c r="B39" s="72" t="s">
        <v>149</v>
      </c>
      <c r="C39" s="85">
        <v>8336378.2</v>
      </c>
      <c r="D39" s="37">
        <v>6206899.3</v>
      </c>
      <c r="E39" s="85">
        <v>8336378.2</v>
      </c>
      <c r="F39" s="109">
        <f t="shared" si="0"/>
        <v>0</v>
      </c>
      <c r="G39" s="110">
        <f t="shared" si="1"/>
        <v>100</v>
      </c>
    </row>
    <row r="40" spans="1:7" s="5" customFormat="1" ht="15.75">
      <c r="A40" s="70" t="s">
        <v>239</v>
      </c>
      <c r="B40" s="49" t="s">
        <v>113</v>
      </c>
      <c r="C40" s="85">
        <v>2070116.9</v>
      </c>
      <c r="D40" s="37">
        <v>2070097.1</v>
      </c>
      <c r="E40" s="85">
        <v>2070116.9</v>
      </c>
      <c r="F40" s="109">
        <f t="shared" si="0"/>
        <v>0</v>
      </c>
      <c r="G40" s="110">
        <f t="shared" si="1"/>
        <v>100</v>
      </c>
    </row>
    <row r="41" spans="1:7" s="5" customFormat="1" ht="31.5">
      <c r="A41" s="27" t="s">
        <v>240</v>
      </c>
      <c r="B41" s="63" t="s">
        <v>15</v>
      </c>
      <c r="C41" s="85">
        <v>5700</v>
      </c>
      <c r="D41" s="37">
        <v>5700</v>
      </c>
      <c r="E41" s="85">
        <v>5700</v>
      </c>
      <c r="F41" s="109">
        <f t="shared" si="0"/>
        <v>0</v>
      </c>
      <c r="G41" s="110">
        <f t="shared" si="1"/>
        <v>100</v>
      </c>
    </row>
    <row r="42" spans="1:7" s="5" customFormat="1" ht="47.25">
      <c r="A42" s="27" t="s">
        <v>241</v>
      </c>
      <c r="B42" s="63" t="s">
        <v>186</v>
      </c>
      <c r="C42" s="85">
        <v>5606.5</v>
      </c>
      <c r="D42" s="37">
        <v>7198.2</v>
      </c>
      <c r="E42" s="85">
        <v>5606.5</v>
      </c>
      <c r="F42" s="109">
        <f t="shared" si="0"/>
        <v>0</v>
      </c>
      <c r="G42" s="110">
        <f t="shared" si="1"/>
        <v>100</v>
      </c>
    </row>
    <row r="43" spans="1:7" s="5" customFormat="1" ht="63">
      <c r="A43" s="30" t="s">
        <v>242</v>
      </c>
      <c r="B43" s="74" t="s">
        <v>116</v>
      </c>
      <c r="C43" s="85">
        <v>-32052</v>
      </c>
      <c r="D43" s="37">
        <v>-32702.4</v>
      </c>
      <c r="E43" s="85">
        <v>-32052</v>
      </c>
      <c r="F43" s="109">
        <f t="shared" si="0"/>
        <v>0</v>
      </c>
      <c r="G43" s="110">
        <f t="shared" si="1"/>
        <v>100</v>
      </c>
    </row>
    <row r="44" spans="1:7" s="5" customFormat="1" ht="18" customHeight="1">
      <c r="A44" s="16"/>
      <c r="B44" s="48" t="s">
        <v>12</v>
      </c>
      <c r="C44" s="39">
        <f>C9+C35</f>
        <v>33967522.300000004</v>
      </c>
      <c r="D44" s="39">
        <f>D9+D35</f>
        <v>27180067.699999996</v>
      </c>
      <c r="E44" s="39">
        <f>E9+E35</f>
        <v>34384266.1</v>
      </c>
      <c r="F44" s="108">
        <f t="shared" si="0"/>
        <v>416743.799999997</v>
      </c>
      <c r="G44" s="116">
        <f t="shared" si="1"/>
        <v>101.22688901568777</v>
      </c>
    </row>
    <row r="45" spans="1:7" ht="18" customHeight="1">
      <c r="A45" s="17"/>
      <c r="B45" s="121" t="s">
        <v>114</v>
      </c>
      <c r="C45" s="40"/>
      <c r="D45" s="40"/>
      <c r="E45" s="40"/>
      <c r="F45" s="108"/>
      <c r="G45" s="110"/>
    </row>
    <row r="46" spans="1:7" s="5" customFormat="1" ht="30.75" customHeight="1">
      <c r="A46" s="81" t="s">
        <v>23</v>
      </c>
      <c r="B46" s="77" t="s">
        <v>24</v>
      </c>
      <c r="C46" s="36">
        <f>C47+C48+C49+C51+C52+C53+C54+C50</f>
        <v>2914742.6999999997</v>
      </c>
      <c r="D46" s="36">
        <f>D47+D48+D49+D51+D52+D53+D54+D50</f>
        <v>1934065.4</v>
      </c>
      <c r="E46" s="36">
        <f>E47+E48+E49+E51+E52+E53+E54+E50</f>
        <v>2914742.6999999997</v>
      </c>
      <c r="F46" s="108">
        <f t="shared" si="0"/>
        <v>0</v>
      </c>
      <c r="G46" s="116">
        <f t="shared" si="1"/>
        <v>100</v>
      </c>
    </row>
    <row r="47" spans="1:7" s="6" customFormat="1" ht="48.75" customHeight="1">
      <c r="A47" s="31" t="s">
        <v>25</v>
      </c>
      <c r="B47" s="73" t="s">
        <v>26</v>
      </c>
      <c r="C47" s="84">
        <v>1852</v>
      </c>
      <c r="D47" s="94">
        <v>1631.8</v>
      </c>
      <c r="E47" s="84">
        <v>1852</v>
      </c>
      <c r="F47" s="109">
        <f t="shared" si="0"/>
        <v>0</v>
      </c>
      <c r="G47" s="110">
        <f t="shared" si="1"/>
        <v>100</v>
      </c>
    </row>
    <row r="48" spans="1:7" s="6" customFormat="1" ht="63.75" customHeight="1">
      <c r="A48" s="31" t="s">
        <v>27</v>
      </c>
      <c r="B48" s="73" t="s">
        <v>196</v>
      </c>
      <c r="C48" s="84">
        <v>202804</v>
      </c>
      <c r="D48" s="94">
        <v>148147.7</v>
      </c>
      <c r="E48" s="84">
        <v>202804</v>
      </c>
      <c r="F48" s="109">
        <f t="shared" si="0"/>
        <v>0</v>
      </c>
      <c r="G48" s="110">
        <f t="shared" si="1"/>
        <v>100</v>
      </c>
    </row>
    <row r="49" spans="1:7" s="6" customFormat="1" ht="80.25" customHeight="1">
      <c r="A49" s="31" t="s">
        <v>28</v>
      </c>
      <c r="B49" s="73" t="s">
        <v>29</v>
      </c>
      <c r="C49" s="84">
        <v>963996.1</v>
      </c>
      <c r="D49" s="94">
        <v>738389.1</v>
      </c>
      <c r="E49" s="84">
        <v>963996.1</v>
      </c>
      <c r="F49" s="109">
        <f t="shared" si="0"/>
        <v>0</v>
      </c>
      <c r="G49" s="110">
        <f t="shared" si="1"/>
        <v>100</v>
      </c>
    </row>
    <row r="50" spans="1:7" s="6" customFormat="1" ht="18.75">
      <c r="A50" s="31" t="s">
        <v>150</v>
      </c>
      <c r="B50" s="50" t="s">
        <v>163</v>
      </c>
      <c r="C50" s="84">
        <v>450.9</v>
      </c>
      <c r="D50" s="94">
        <v>311.9</v>
      </c>
      <c r="E50" s="84">
        <v>450.9</v>
      </c>
      <c r="F50" s="109">
        <f t="shared" si="0"/>
        <v>0</v>
      </c>
      <c r="G50" s="110">
        <f t="shared" si="1"/>
        <v>100</v>
      </c>
    </row>
    <row r="51" spans="1:7" s="6" customFormat="1" ht="63.75">
      <c r="A51" s="31" t="s">
        <v>30</v>
      </c>
      <c r="B51" s="73" t="s">
        <v>31</v>
      </c>
      <c r="C51" s="84">
        <v>150903</v>
      </c>
      <c r="D51" s="94">
        <v>122332.2</v>
      </c>
      <c r="E51" s="84">
        <v>150903</v>
      </c>
      <c r="F51" s="109">
        <f t="shared" si="0"/>
        <v>0</v>
      </c>
      <c r="G51" s="110">
        <f t="shared" si="1"/>
        <v>100</v>
      </c>
    </row>
    <row r="52" spans="1:7" s="6" customFormat="1" ht="32.25">
      <c r="A52" s="31" t="s">
        <v>32</v>
      </c>
      <c r="B52" s="73" t="s">
        <v>33</v>
      </c>
      <c r="C52" s="84">
        <v>11264</v>
      </c>
      <c r="D52" s="94">
        <v>8886</v>
      </c>
      <c r="E52" s="84">
        <v>11264</v>
      </c>
      <c r="F52" s="109">
        <f t="shared" si="0"/>
        <v>0</v>
      </c>
      <c r="G52" s="110">
        <f t="shared" si="1"/>
        <v>100</v>
      </c>
    </row>
    <row r="53" spans="1:7" s="6" customFormat="1" ht="18.75">
      <c r="A53" s="31" t="s">
        <v>34</v>
      </c>
      <c r="B53" s="73" t="s">
        <v>110</v>
      </c>
      <c r="C53" s="84">
        <v>47688</v>
      </c>
      <c r="D53" s="94">
        <v>0</v>
      </c>
      <c r="E53" s="84">
        <v>47688</v>
      </c>
      <c r="F53" s="109">
        <f t="shared" si="0"/>
        <v>0</v>
      </c>
      <c r="G53" s="110">
        <f t="shared" si="1"/>
        <v>100</v>
      </c>
    </row>
    <row r="54" spans="1:7" s="6" customFormat="1" ht="18.75">
      <c r="A54" s="31" t="s">
        <v>132</v>
      </c>
      <c r="B54" s="73" t="s">
        <v>35</v>
      </c>
      <c r="C54" s="84">
        <v>1535784.7</v>
      </c>
      <c r="D54" s="94">
        <v>914366.7</v>
      </c>
      <c r="E54" s="84">
        <v>1535784.7</v>
      </c>
      <c r="F54" s="109">
        <f t="shared" si="0"/>
        <v>0</v>
      </c>
      <c r="G54" s="110">
        <f t="shared" si="1"/>
        <v>100</v>
      </c>
    </row>
    <row r="55" spans="1:7" s="7" customFormat="1" ht="18.75">
      <c r="A55" s="81" t="s">
        <v>36</v>
      </c>
      <c r="B55" s="75" t="s">
        <v>37</v>
      </c>
      <c r="C55" s="36">
        <f>C56</f>
        <v>50</v>
      </c>
      <c r="D55" s="36">
        <f>D56</f>
        <v>0</v>
      </c>
      <c r="E55" s="36">
        <f>E56</f>
        <v>50</v>
      </c>
      <c r="F55" s="108">
        <f t="shared" si="0"/>
        <v>0</v>
      </c>
      <c r="G55" s="116">
        <f t="shared" si="1"/>
        <v>100</v>
      </c>
    </row>
    <row r="56" spans="1:7" s="6" customFormat="1" ht="18" customHeight="1">
      <c r="A56" s="31" t="s">
        <v>38</v>
      </c>
      <c r="B56" s="73" t="s">
        <v>39</v>
      </c>
      <c r="C56" s="42">
        <v>50</v>
      </c>
      <c r="D56" s="42">
        <v>0</v>
      </c>
      <c r="E56" s="42">
        <v>50</v>
      </c>
      <c r="F56" s="109">
        <f t="shared" si="0"/>
        <v>0</v>
      </c>
      <c r="G56" s="110">
        <f t="shared" si="1"/>
        <v>100</v>
      </c>
    </row>
    <row r="57" spans="1:7" s="7" customFormat="1" ht="48">
      <c r="A57" s="81" t="s">
        <v>40</v>
      </c>
      <c r="B57" s="75" t="s">
        <v>197</v>
      </c>
      <c r="C57" s="36">
        <f>C58+C59+C60</f>
        <v>495488.9</v>
      </c>
      <c r="D57" s="36">
        <f>D58+D59+D60</f>
        <v>350669.2</v>
      </c>
      <c r="E57" s="36">
        <f>E58+E59+E60</f>
        <v>495488.9</v>
      </c>
      <c r="F57" s="108">
        <f t="shared" si="0"/>
        <v>0</v>
      </c>
      <c r="G57" s="116">
        <f t="shared" si="1"/>
        <v>100</v>
      </c>
    </row>
    <row r="58" spans="1:7" s="6" customFormat="1" ht="63.75">
      <c r="A58" s="31" t="s">
        <v>41</v>
      </c>
      <c r="B58" s="73" t="s">
        <v>151</v>
      </c>
      <c r="C58" s="84">
        <v>315021.9</v>
      </c>
      <c r="D58" s="41">
        <v>230297.2</v>
      </c>
      <c r="E58" s="84">
        <v>315021.9</v>
      </c>
      <c r="F58" s="109">
        <f t="shared" si="0"/>
        <v>0</v>
      </c>
      <c r="G58" s="110">
        <f t="shared" si="1"/>
        <v>100</v>
      </c>
    </row>
    <row r="59" spans="1:7" s="6" customFormat="1" ht="18.75">
      <c r="A59" s="31" t="s">
        <v>42</v>
      </c>
      <c r="B59" s="73" t="s">
        <v>43</v>
      </c>
      <c r="C59" s="84">
        <v>161911.5</v>
      </c>
      <c r="D59" s="41">
        <v>109830.2</v>
      </c>
      <c r="E59" s="84">
        <v>161911.5</v>
      </c>
      <c r="F59" s="109">
        <f t="shared" si="0"/>
        <v>0</v>
      </c>
      <c r="G59" s="110">
        <f t="shared" si="1"/>
        <v>100</v>
      </c>
    </row>
    <row r="60" spans="1:7" s="6" customFormat="1" ht="48">
      <c r="A60" s="31" t="s">
        <v>44</v>
      </c>
      <c r="B60" s="73" t="s">
        <v>45</v>
      </c>
      <c r="C60" s="84">
        <v>18555.5</v>
      </c>
      <c r="D60" s="41">
        <v>10541.8</v>
      </c>
      <c r="E60" s="84">
        <v>18555.5</v>
      </c>
      <c r="F60" s="109">
        <f t="shared" si="0"/>
        <v>0</v>
      </c>
      <c r="G60" s="110">
        <f t="shared" si="1"/>
        <v>100</v>
      </c>
    </row>
    <row r="61" spans="1:7" s="7" customFormat="1" ht="18.75">
      <c r="A61" s="81" t="s">
        <v>46</v>
      </c>
      <c r="B61" s="75" t="s">
        <v>47</v>
      </c>
      <c r="C61" s="36">
        <f>C63+C64+C66+C67+C65+C62</f>
        <v>5345815.3</v>
      </c>
      <c r="D61" s="36">
        <f>D63+D64+D66+D67+D65+D62</f>
        <v>3529335.1000000006</v>
      </c>
      <c r="E61" s="36">
        <f>E63+E64+E66+E67+E65+E62</f>
        <v>5345815.3</v>
      </c>
      <c r="F61" s="108">
        <f t="shared" si="0"/>
        <v>0</v>
      </c>
      <c r="G61" s="116">
        <f t="shared" si="1"/>
        <v>100</v>
      </c>
    </row>
    <row r="62" spans="1:7" s="7" customFormat="1" ht="18.75">
      <c r="A62" s="82" t="s">
        <v>161</v>
      </c>
      <c r="B62" s="76" t="s">
        <v>162</v>
      </c>
      <c r="C62" s="84">
        <v>34213.3</v>
      </c>
      <c r="D62" s="41">
        <v>33709.2</v>
      </c>
      <c r="E62" s="84">
        <v>34213.3</v>
      </c>
      <c r="F62" s="109">
        <f t="shared" si="0"/>
        <v>0</v>
      </c>
      <c r="G62" s="110">
        <f t="shared" si="1"/>
        <v>100</v>
      </c>
    </row>
    <row r="63" spans="1:7" s="6" customFormat="1" ht="18.75">
      <c r="A63" s="31" t="s">
        <v>48</v>
      </c>
      <c r="B63" s="73" t="s">
        <v>49</v>
      </c>
      <c r="C63" s="84">
        <v>18332.2</v>
      </c>
      <c r="D63" s="41">
        <v>4778.4</v>
      </c>
      <c r="E63" s="84">
        <v>18332.2</v>
      </c>
      <c r="F63" s="109">
        <f t="shared" si="0"/>
        <v>0</v>
      </c>
      <c r="G63" s="110">
        <f t="shared" si="1"/>
        <v>100</v>
      </c>
    </row>
    <row r="64" spans="1:7" s="6" customFormat="1" ht="18.75">
      <c r="A64" s="31" t="s">
        <v>50</v>
      </c>
      <c r="B64" s="73" t="s">
        <v>51</v>
      </c>
      <c r="C64" s="84">
        <v>1215372.5</v>
      </c>
      <c r="D64" s="41">
        <v>324312</v>
      </c>
      <c r="E64" s="84">
        <v>1215372.5</v>
      </c>
      <c r="F64" s="109">
        <f t="shared" si="0"/>
        <v>0</v>
      </c>
      <c r="G64" s="110">
        <f t="shared" si="1"/>
        <v>100</v>
      </c>
    </row>
    <row r="65" spans="1:7" s="6" customFormat="1" ht="18.75">
      <c r="A65" s="31" t="s">
        <v>152</v>
      </c>
      <c r="B65" s="73" t="s">
        <v>153</v>
      </c>
      <c r="C65" s="84">
        <v>3287105.4</v>
      </c>
      <c r="D65" s="41">
        <v>2627766.1</v>
      </c>
      <c r="E65" s="84">
        <v>3287105.4</v>
      </c>
      <c r="F65" s="109">
        <f t="shared" si="0"/>
        <v>0</v>
      </c>
      <c r="G65" s="110">
        <f t="shared" si="1"/>
        <v>100</v>
      </c>
    </row>
    <row r="66" spans="1:7" s="6" customFormat="1" ht="18.75">
      <c r="A66" s="31" t="s">
        <v>120</v>
      </c>
      <c r="B66" s="73" t="s">
        <v>121</v>
      </c>
      <c r="C66" s="84">
        <v>171270.6</v>
      </c>
      <c r="D66" s="41">
        <v>98053.3</v>
      </c>
      <c r="E66" s="84">
        <v>171270.6</v>
      </c>
      <c r="F66" s="109">
        <f t="shared" si="0"/>
        <v>0</v>
      </c>
      <c r="G66" s="110">
        <f t="shared" si="1"/>
        <v>100</v>
      </c>
    </row>
    <row r="67" spans="1:7" s="6" customFormat="1" ht="32.25">
      <c r="A67" s="31" t="s">
        <v>52</v>
      </c>
      <c r="B67" s="73" t="s">
        <v>53</v>
      </c>
      <c r="C67" s="84">
        <v>619521.3</v>
      </c>
      <c r="D67" s="41">
        <v>440716.1</v>
      </c>
      <c r="E67" s="84">
        <v>619521.3</v>
      </c>
      <c r="F67" s="109">
        <f t="shared" si="0"/>
        <v>0</v>
      </c>
      <c r="G67" s="110">
        <f t="shared" si="1"/>
        <v>100</v>
      </c>
    </row>
    <row r="68" spans="1:7" s="7" customFormat="1" ht="32.25">
      <c r="A68" s="81" t="s">
        <v>54</v>
      </c>
      <c r="B68" s="75" t="s">
        <v>55</v>
      </c>
      <c r="C68" s="36">
        <f>C69+C70+C71+C72</f>
        <v>4783220.5</v>
      </c>
      <c r="D68" s="36">
        <f>D69+D70+D71+D72</f>
        <v>2878933.2</v>
      </c>
      <c r="E68" s="36">
        <f>E69+E70+E71+E72</f>
        <v>4783220.5</v>
      </c>
      <c r="F68" s="108">
        <f t="shared" si="0"/>
        <v>0</v>
      </c>
      <c r="G68" s="116">
        <f t="shared" si="1"/>
        <v>100</v>
      </c>
    </row>
    <row r="69" spans="1:7" s="6" customFormat="1" ht="18.75">
      <c r="A69" s="31" t="s">
        <v>56</v>
      </c>
      <c r="B69" s="73" t="s">
        <v>57</v>
      </c>
      <c r="C69" s="84">
        <v>187626.7</v>
      </c>
      <c r="D69" s="41">
        <v>63440.4</v>
      </c>
      <c r="E69" s="84">
        <v>187626.7</v>
      </c>
      <c r="F69" s="109">
        <f t="shared" si="0"/>
        <v>0</v>
      </c>
      <c r="G69" s="110">
        <f t="shared" si="1"/>
        <v>100</v>
      </c>
    </row>
    <row r="70" spans="1:7" s="6" customFormat="1" ht="18.75">
      <c r="A70" s="31" t="s">
        <v>58</v>
      </c>
      <c r="B70" s="73" t="s">
        <v>59</v>
      </c>
      <c r="C70" s="84">
        <v>421097.7</v>
      </c>
      <c r="D70" s="41">
        <v>193706</v>
      </c>
      <c r="E70" s="84">
        <v>421097.7</v>
      </c>
      <c r="F70" s="109">
        <f t="shared" si="0"/>
        <v>0</v>
      </c>
      <c r="G70" s="110">
        <f t="shared" si="1"/>
        <v>100</v>
      </c>
    </row>
    <row r="71" spans="1:7" s="6" customFormat="1" ht="18.75">
      <c r="A71" s="31" t="s">
        <v>60</v>
      </c>
      <c r="B71" s="73" t="s">
        <v>61</v>
      </c>
      <c r="C71" s="84">
        <v>3913426</v>
      </c>
      <c r="D71" s="41">
        <v>2420017.1</v>
      </c>
      <c r="E71" s="84">
        <v>3913426</v>
      </c>
      <c r="F71" s="109">
        <f t="shared" si="0"/>
        <v>0</v>
      </c>
      <c r="G71" s="110">
        <f t="shared" si="1"/>
        <v>100</v>
      </c>
    </row>
    <row r="72" spans="1:7" s="6" customFormat="1" ht="32.25">
      <c r="A72" s="31" t="s">
        <v>62</v>
      </c>
      <c r="B72" s="73" t="s">
        <v>63</v>
      </c>
      <c r="C72" s="84">
        <v>261070.1</v>
      </c>
      <c r="D72" s="41">
        <v>201769.7</v>
      </c>
      <c r="E72" s="84">
        <v>261070.1</v>
      </c>
      <c r="F72" s="109">
        <f t="shared" si="0"/>
        <v>0</v>
      </c>
      <c r="G72" s="110">
        <f t="shared" si="1"/>
        <v>100</v>
      </c>
    </row>
    <row r="73" spans="1:7" s="7" customFormat="1" ht="18.75">
      <c r="A73" s="81" t="s">
        <v>64</v>
      </c>
      <c r="B73" s="77" t="s">
        <v>65</v>
      </c>
      <c r="C73" s="36">
        <f>C74+C75</f>
        <v>17591.9</v>
      </c>
      <c r="D73" s="36">
        <f>D74+D75</f>
        <v>5543</v>
      </c>
      <c r="E73" s="36">
        <f>E74+E75</f>
        <v>17591.9</v>
      </c>
      <c r="F73" s="108">
        <f t="shared" si="0"/>
        <v>0</v>
      </c>
      <c r="G73" s="116">
        <f t="shared" si="1"/>
        <v>100</v>
      </c>
    </row>
    <row r="74" spans="1:7" s="7" customFormat="1" ht="32.25">
      <c r="A74" s="31" t="s">
        <v>66</v>
      </c>
      <c r="B74" s="73" t="s">
        <v>67</v>
      </c>
      <c r="C74" s="84">
        <v>2000</v>
      </c>
      <c r="D74" s="41">
        <v>1980.9</v>
      </c>
      <c r="E74" s="84">
        <v>2000</v>
      </c>
      <c r="F74" s="109">
        <f aca="true" t="shared" si="2" ref="F74:F125">E74-C74</f>
        <v>0</v>
      </c>
      <c r="G74" s="110">
        <f aca="true" t="shared" si="3" ref="G74:G107">E74/C74*100</f>
        <v>100</v>
      </c>
    </row>
    <row r="75" spans="1:7" s="1" customFormat="1" ht="31.5">
      <c r="A75" s="31" t="s">
        <v>68</v>
      </c>
      <c r="B75" s="73" t="s">
        <v>69</v>
      </c>
      <c r="C75" s="84">
        <v>15591.9</v>
      </c>
      <c r="D75" s="41">
        <v>3562.1</v>
      </c>
      <c r="E75" s="84">
        <v>15591.9</v>
      </c>
      <c r="F75" s="109">
        <f t="shared" si="2"/>
        <v>0</v>
      </c>
      <c r="G75" s="110">
        <f t="shared" si="3"/>
        <v>100</v>
      </c>
    </row>
    <row r="76" spans="1:7" s="13" customFormat="1" ht="15.75">
      <c r="A76" s="81" t="s">
        <v>70</v>
      </c>
      <c r="B76" s="77" t="s">
        <v>71</v>
      </c>
      <c r="C76" s="36">
        <f>C77+C78+C81+C82+C83+C84+C79+C80</f>
        <v>17511125.3</v>
      </c>
      <c r="D76" s="36">
        <f>D77+D78+D81+D82+D83+D84+D79+D80</f>
        <v>12117532.200000001</v>
      </c>
      <c r="E76" s="36">
        <f>E77+E78+E81+E82+E83+E84+E79+E80</f>
        <v>17511125.3</v>
      </c>
      <c r="F76" s="108">
        <f t="shared" si="2"/>
        <v>0</v>
      </c>
      <c r="G76" s="116">
        <f t="shared" si="3"/>
        <v>100</v>
      </c>
    </row>
    <row r="77" spans="1:7" s="1" customFormat="1" ht="15.75">
      <c r="A77" s="31" t="s">
        <v>72</v>
      </c>
      <c r="B77" s="73" t="s">
        <v>73</v>
      </c>
      <c r="C77" s="84">
        <v>6727509.8</v>
      </c>
      <c r="D77" s="41">
        <v>5013920.4</v>
      </c>
      <c r="E77" s="84">
        <v>6727509.8</v>
      </c>
      <c r="F77" s="109">
        <f t="shared" si="2"/>
        <v>0</v>
      </c>
      <c r="G77" s="110">
        <f t="shared" si="3"/>
        <v>100</v>
      </c>
    </row>
    <row r="78" spans="1:7" s="1" customFormat="1" ht="15.75">
      <c r="A78" s="31" t="s">
        <v>74</v>
      </c>
      <c r="B78" s="73" t="s">
        <v>75</v>
      </c>
      <c r="C78" s="84">
        <v>8071473.3</v>
      </c>
      <c r="D78" s="41">
        <v>4985259.1</v>
      </c>
      <c r="E78" s="84">
        <v>8071473.3</v>
      </c>
      <c r="F78" s="109">
        <f t="shared" si="2"/>
        <v>0</v>
      </c>
      <c r="G78" s="110">
        <f t="shared" si="3"/>
        <v>100</v>
      </c>
    </row>
    <row r="79" spans="1:7" s="1" customFormat="1" ht="15.75">
      <c r="A79" s="31" t="s">
        <v>207</v>
      </c>
      <c r="B79" s="73" t="s">
        <v>208</v>
      </c>
      <c r="C79" s="84">
        <v>1892480.1</v>
      </c>
      <c r="D79" s="41">
        <v>1510409.9</v>
      </c>
      <c r="E79" s="84">
        <v>1892480.1</v>
      </c>
      <c r="F79" s="109">
        <f t="shared" si="2"/>
        <v>0</v>
      </c>
      <c r="G79" s="110">
        <f t="shared" si="3"/>
        <v>100</v>
      </c>
    </row>
    <row r="80" spans="1:7" s="1" customFormat="1" ht="15.75">
      <c r="A80" s="31" t="s">
        <v>209</v>
      </c>
      <c r="B80" s="73" t="s">
        <v>210</v>
      </c>
      <c r="C80" s="84"/>
      <c r="D80" s="41"/>
      <c r="E80" s="84"/>
      <c r="F80" s="109">
        <f t="shared" si="2"/>
        <v>0</v>
      </c>
      <c r="G80" s="114" t="s">
        <v>243</v>
      </c>
    </row>
    <row r="81" spans="1:7" s="1" customFormat="1" ht="35.25" customHeight="1">
      <c r="A81" s="31" t="s">
        <v>76</v>
      </c>
      <c r="B81" s="73" t="s">
        <v>77</v>
      </c>
      <c r="C81" s="84">
        <v>4823.5</v>
      </c>
      <c r="D81" s="41">
        <v>3628.9</v>
      </c>
      <c r="E81" s="84">
        <v>4823.5</v>
      </c>
      <c r="F81" s="109">
        <f t="shared" si="2"/>
        <v>0</v>
      </c>
      <c r="G81" s="110">
        <f t="shared" si="3"/>
        <v>100</v>
      </c>
    </row>
    <row r="82" spans="1:7" s="1" customFormat="1" ht="15.75">
      <c r="A82" s="31" t="s">
        <v>78</v>
      </c>
      <c r="B82" s="73" t="s">
        <v>211</v>
      </c>
      <c r="C82" s="84"/>
      <c r="D82" s="41"/>
      <c r="E82" s="84"/>
      <c r="F82" s="109">
        <f t="shared" si="2"/>
        <v>0</v>
      </c>
      <c r="G82" s="114" t="s">
        <v>243</v>
      </c>
    </row>
    <row r="83" spans="1:7" s="1" customFormat="1" ht="21.75" customHeight="1">
      <c r="A83" s="31" t="s">
        <v>79</v>
      </c>
      <c r="B83" s="73" t="s">
        <v>212</v>
      </c>
      <c r="C83" s="84">
        <v>194378</v>
      </c>
      <c r="D83" s="41">
        <v>150110</v>
      </c>
      <c r="E83" s="84">
        <v>194378</v>
      </c>
      <c r="F83" s="109">
        <f t="shared" si="2"/>
        <v>0</v>
      </c>
      <c r="G83" s="110">
        <f t="shared" si="3"/>
        <v>100</v>
      </c>
    </row>
    <row r="84" spans="1:7" ht="15.75">
      <c r="A84" s="31" t="s">
        <v>80</v>
      </c>
      <c r="B84" s="73" t="s">
        <v>81</v>
      </c>
      <c r="C84" s="84">
        <v>620460.6</v>
      </c>
      <c r="D84" s="41">
        <v>454203.9</v>
      </c>
      <c r="E84" s="84">
        <v>620460.6</v>
      </c>
      <c r="F84" s="109">
        <f t="shared" si="2"/>
        <v>0</v>
      </c>
      <c r="G84" s="110">
        <f t="shared" si="3"/>
        <v>100</v>
      </c>
    </row>
    <row r="85" spans="1:7" s="5" customFormat="1" ht="17.25" customHeight="1">
      <c r="A85" s="81" t="s">
        <v>82</v>
      </c>
      <c r="B85" s="78" t="s">
        <v>133</v>
      </c>
      <c r="C85" s="36">
        <f>C86+C87</f>
        <v>1067130</v>
      </c>
      <c r="D85" s="36">
        <f>D86+D87</f>
        <v>871373.5</v>
      </c>
      <c r="E85" s="36">
        <f>E86+E87</f>
        <v>1067130</v>
      </c>
      <c r="F85" s="108">
        <f t="shared" si="2"/>
        <v>0</v>
      </c>
      <c r="G85" s="116">
        <f t="shared" si="3"/>
        <v>100</v>
      </c>
    </row>
    <row r="86" spans="1:7" ht="15.75">
      <c r="A86" s="31" t="s">
        <v>83</v>
      </c>
      <c r="B86" s="79" t="s">
        <v>84</v>
      </c>
      <c r="C86" s="84">
        <v>997709</v>
      </c>
      <c r="D86" s="41">
        <v>820108.7</v>
      </c>
      <c r="E86" s="84">
        <v>997709</v>
      </c>
      <c r="F86" s="109">
        <f t="shared" si="2"/>
        <v>0</v>
      </c>
      <c r="G86" s="110">
        <f t="shared" si="3"/>
        <v>100</v>
      </c>
    </row>
    <row r="87" spans="1:7" ht="31.5">
      <c r="A87" s="31" t="s">
        <v>154</v>
      </c>
      <c r="B87" s="79" t="s">
        <v>155</v>
      </c>
      <c r="C87" s="84">
        <v>69421</v>
      </c>
      <c r="D87" s="41">
        <v>51264.8</v>
      </c>
      <c r="E87" s="84">
        <v>69421</v>
      </c>
      <c r="F87" s="109">
        <f t="shared" si="2"/>
        <v>0</v>
      </c>
      <c r="G87" s="110">
        <f t="shared" si="3"/>
        <v>100</v>
      </c>
    </row>
    <row r="88" spans="1:7" s="5" customFormat="1" ht="15.75">
      <c r="A88" s="81" t="s">
        <v>87</v>
      </c>
      <c r="B88" s="78" t="s">
        <v>147</v>
      </c>
      <c r="C88" s="36">
        <f>C89+C90+C91+C92</f>
        <v>56044</v>
      </c>
      <c r="D88" s="36">
        <f>D89+D90+D91+D92</f>
        <v>52466.9</v>
      </c>
      <c r="E88" s="36">
        <f>E89+E90+E91+E92</f>
        <v>56044</v>
      </c>
      <c r="F88" s="108">
        <f t="shared" si="2"/>
        <v>0</v>
      </c>
      <c r="G88" s="116">
        <f t="shared" si="3"/>
        <v>100</v>
      </c>
    </row>
    <row r="89" spans="1:7" ht="15.75">
      <c r="A89" s="32" t="s">
        <v>88</v>
      </c>
      <c r="B89" s="73" t="s">
        <v>89</v>
      </c>
      <c r="C89" s="84"/>
      <c r="D89" s="41"/>
      <c r="E89" s="84"/>
      <c r="F89" s="108">
        <f t="shared" si="2"/>
        <v>0</v>
      </c>
      <c r="G89" s="115" t="s">
        <v>243</v>
      </c>
    </row>
    <row r="90" spans="1:7" ht="15.75">
      <c r="A90" s="32" t="s">
        <v>90</v>
      </c>
      <c r="B90" s="73" t="s">
        <v>91</v>
      </c>
      <c r="C90" s="84"/>
      <c r="D90" s="41"/>
      <c r="E90" s="84"/>
      <c r="F90" s="108">
        <f t="shared" si="2"/>
        <v>0</v>
      </c>
      <c r="G90" s="115" t="s">
        <v>243</v>
      </c>
    </row>
    <row r="91" spans="1:7" ht="17.25" customHeight="1">
      <c r="A91" s="32" t="s">
        <v>92</v>
      </c>
      <c r="B91" s="73" t="s">
        <v>93</v>
      </c>
      <c r="C91" s="84"/>
      <c r="D91" s="41"/>
      <c r="E91" s="84"/>
      <c r="F91" s="108">
        <f t="shared" si="2"/>
        <v>0</v>
      </c>
      <c r="G91" s="115" t="s">
        <v>243</v>
      </c>
    </row>
    <row r="92" spans="1:7" ht="21.75" customHeight="1" collapsed="1">
      <c r="A92" s="32" t="s">
        <v>156</v>
      </c>
      <c r="B92" s="79" t="s">
        <v>157</v>
      </c>
      <c r="C92" s="84">
        <v>56044</v>
      </c>
      <c r="D92" s="41">
        <v>52466.9</v>
      </c>
      <c r="E92" s="84">
        <v>56044</v>
      </c>
      <c r="F92" s="109">
        <f t="shared" si="2"/>
        <v>0</v>
      </c>
      <c r="G92" s="110">
        <f t="shared" si="3"/>
        <v>100</v>
      </c>
    </row>
    <row r="93" spans="1:7" ht="20.25" customHeight="1">
      <c r="A93" s="81">
        <v>1000</v>
      </c>
      <c r="B93" s="77" t="s">
        <v>94</v>
      </c>
      <c r="C93" s="59">
        <f>C94+C95+C96+C97</f>
        <v>1372479.7999999998</v>
      </c>
      <c r="D93" s="59">
        <f>D94+D95+D96+D97</f>
        <v>910779.1</v>
      </c>
      <c r="E93" s="59">
        <f>E94+E95+E96+E97</f>
        <v>1372479.7999999998</v>
      </c>
      <c r="F93" s="108">
        <f t="shared" si="2"/>
        <v>0</v>
      </c>
      <c r="G93" s="116">
        <f t="shared" si="3"/>
        <v>100</v>
      </c>
    </row>
    <row r="94" spans="1:7" s="5" customFormat="1" ht="15.75">
      <c r="A94" s="31">
        <v>1001</v>
      </c>
      <c r="B94" s="73" t="s">
        <v>95</v>
      </c>
      <c r="C94" s="84">
        <v>75028.8</v>
      </c>
      <c r="D94" s="43">
        <v>62111.6</v>
      </c>
      <c r="E94" s="84">
        <v>75028.8</v>
      </c>
      <c r="F94" s="109">
        <f t="shared" si="2"/>
        <v>0</v>
      </c>
      <c r="G94" s="110">
        <f t="shared" si="3"/>
        <v>100</v>
      </c>
    </row>
    <row r="95" spans="1:7" s="6" customFormat="1" ht="18.75">
      <c r="A95" s="31">
        <v>1003</v>
      </c>
      <c r="B95" s="73" t="s">
        <v>96</v>
      </c>
      <c r="C95" s="84">
        <v>531699.6</v>
      </c>
      <c r="D95" s="41">
        <v>388385.7</v>
      </c>
      <c r="E95" s="84">
        <v>531699.6</v>
      </c>
      <c r="F95" s="109">
        <f t="shared" si="2"/>
        <v>0</v>
      </c>
      <c r="G95" s="110">
        <f t="shared" si="3"/>
        <v>100</v>
      </c>
    </row>
    <row r="96" spans="1:7" s="6" customFormat="1" ht="18.75">
      <c r="A96" s="31">
        <v>1004</v>
      </c>
      <c r="B96" s="73" t="s">
        <v>97</v>
      </c>
      <c r="C96" s="84">
        <v>607938.5</v>
      </c>
      <c r="D96" s="41">
        <v>339328.2</v>
      </c>
      <c r="E96" s="84">
        <v>607938.5</v>
      </c>
      <c r="F96" s="109">
        <f t="shared" si="2"/>
        <v>0</v>
      </c>
      <c r="G96" s="110">
        <f t="shared" si="3"/>
        <v>100</v>
      </c>
    </row>
    <row r="97" spans="1:7" s="6" customFormat="1" ht="32.25">
      <c r="A97" s="31" t="s">
        <v>145</v>
      </c>
      <c r="B97" s="73" t="s">
        <v>146</v>
      </c>
      <c r="C97" s="84">
        <v>157812.9</v>
      </c>
      <c r="D97" s="41">
        <v>120953.6</v>
      </c>
      <c r="E97" s="84">
        <v>157812.9</v>
      </c>
      <c r="F97" s="109">
        <f t="shared" si="2"/>
        <v>0</v>
      </c>
      <c r="G97" s="110">
        <f t="shared" si="3"/>
        <v>100</v>
      </c>
    </row>
    <row r="98" spans="1:7" s="6" customFormat="1" ht="17.25" customHeight="1">
      <c r="A98" s="81" t="s">
        <v>111</v>
      </c>
      <c r="B98" s="77" t="s">
        <v>134</v>
      </c>
      <c r="C98" s="59">
        <f>C99+C100+C101</f>
        <v>603617.7</v>
      </c>
      <c r="D98" s="59">
        <f>D99+D100+D101</f>
        <v>429558.3</v>
      </c>
      <c r="E98" s="59">
        <f>E99+E100+E101</f>
        <v>603617.7</v>
      </c>
      <c r="F98" s="108">
        <f t="shared" si="2"/>
        <v>0</v>
      </c>
      <c r="G98" s="116">
        <f t="shared" si="3"/>
        <v>100</v>
      </c>
    </row>
    <row r="99" spans="1:7" s="7" customFormat="1" ht="18.75">
      <c r="A99" s="31" t="s">
        <v>135</v>
      </c>
      <c r="B99" s="79" t="s">
        <v>158</v>
      </c>
      <c r="C99" s="84">
        <v>547819.8</v>
      </c>
      <c r="D99" s="43">
        <v>390116.2</v>
      </c>
      <c r="E99" s="84">
        <v>547819.8</v>
      </c>
      <c r="F99" s="109">
        <f t="shared" si="2"/>
        <v>0</v>
      </c>
      <c r="G99" s="110">
        <f t="shared" si="3"/>
        <v>100</v>
      </c>
    </row>
    <row r="100" spans="1:7" s="6" customFormat="1" ht="18.75">
      <c r="A100" s="31" t="s">
        <v>112</v>
      </c>
      <c r="B100" s="79" t="s">
        <v>136</v>
      </c>
      <c r="C100" s="84">
        <v>30590.2</v>
      </c>
      <c r="D100" s="41">
        <v>20013</v>
      </c>
      <c r="E100" s="84">
        <v>30590.2</v>
      </c>
      <c r="F100" s="109">
        <f t="shared" si="2"/>
        <v>0</v>
      </c>
      <c r="G100" s="110">
        <f t="shared" si="3"/>
        <v>100</v>
      </c>
    </row>
    <row r="101" spans="1:7" s="6" customFormat="1" ht="32.25">
      <c r="A101" s="31" t="s">
        <v>137</v>
      </c>
      <c r="B101" s="79" t="s">
        <v>159</v>
      </c>
      <c r="C101" s="84">
        <v>25207.7</v>
      </c>
      <c r="D101" s="41">
        <v>19429.1</v>
      </c>
      <c r="E101" s="84">
        <v>25207.7</v>
      </c>
      <c r="F101" s="109">
        <f t="shared" si="2"/>
        <v>0</v>
      </c>
      <c r="G101" s="110">
        <f t="shared" si="3"/>
        <v>100</v>
      </c>
    </row>
    <row r="102" spans="1:7" s="6" customFormat="1" ht="36" customHeight="1">
      <c r="A102" s="81" t="s">
        <v>138</v>
      </c>
      <c r="B102" s="78" t="s">
        <v>139</v>
      </c>
      <c r="C102" s="59">
        <f>C103+C104</f>
        <v>112291</v>
      </c>
      <c r="D102" s="59">
        <f>D103+D104</f>
        <v>90791.1</v>
      </c>
      <c r="E102" s="59">
        <f>E103+E104</f>
        <v>112291</v>
      </c>
      <c r="F102" s="108">
        <f t="shared" si="2"/>
        <v>0</v>
      </c>
      <c r="G102" s="116">
        <f t="shared" si="3"/>
        <v>100</v>
      </c>
    </row>
    <row r="103" spans="1:7" s="7" customFormat="1" ht="18.75">
      <c r="A103" s="31" t="s">
        <v>140</v>
      </c>
      <c r="B103" s="73" t="s">
        <v>85</v>
      </c>
      <c r="C103" s="84">
        <v>71988</v>
      </c>
      <c r="D103" s="43">
        <v>58293.2</v>
      </c>
      <c r="E103" s="84">
        <v>71988</v>
      </c>
      <c r="F103" s="109">
        <f t="shared" si="2"/>
        <v>0</v>
      </c>
      <c r="G103" s="110">
        <f t="shared" si="3"/>
        <v>100</v>
      </c>
    </row>
    <row r="104" spans="1:7" s="6" customFormat="1" ht="18.75">
      <c r="A104" s="31" t="s">
        <v>141</v>
      </c>
      <c r="B104" s="73" t="s">
        <v>86</v>
      </c>
      <c r="C104" s="84">
        <v>40303</v>
      </c>
      <c r="D104" s="41">
        <v>32497.9</v>
      </c>
      <c r="E104" s="84">
        <v>40303</v>
      </c>
      <c r="F104" s="109">
        <f t="shared" si="2"/>
        <v>0</v>
      </c>
      <c r="G104" s="110">
        <f t="shared" si="3"/>
        <v>100</v>
      </c>
    </row>
    <row r="105" spans="1:7" s="6" customFormat="1" ht="49.5" customHeight="1">
      <c r="A105" s="81" t="s">
        <v>142</v>
      </c>
      <c r="B105" s="77" t="s">
        <v>143</v>
      </c>
      <c r="C105" s="59">
        <f>C106</f>
        <v>385050</v>
      </c>
      <c r="D105" s="59">
        <f>D106</f>
        <v>328050.2</v>
      </c>
      <c r="E105" s="59">
        <f>E106</f>
        <v>385050</v>
      </c>
      <c r="F105" s="108">
        <f t="shared" si="2"/>
        <v>0</v>
      </c>
      <c r="G105" s="116">
        <f t="shared" si="3"/>
        <v>100</v>
      </c>
    </row>
    <row r="106" spans="1:7" s="7" customFormat="1" ht="32.25">
      <c r="A106" s="31" t="s">
        <v>144</v>
      </c>
      <c r="B106" s="73" t="s">
        <v>160</v>
      </c>
      <c r="C106" s="43">
        <v>385050</v>
      </c>
      <c r="D106" s="43">
        <v>328050.2</v>
      </c>
      <c r="E106" s="43">
        <v>385050</v>
      </c>
      <c r="F106" s="109">
        <f t="shared" si="2"/>
        <v>0</v>
      </c>
      <c r="G106" s="110">
        <f t="shared" si="3"/>
        <v>100</v>
      </c>
    </row>
    <row r="107" spans="1:7" s="5" customFormat="1" ht="18.75" customHeight="1">
      <c r="A107" s="34"/>
      <c r="B107" s="35" t="s">
        <v>98</v>
      </c>
      <c r="C107" s="36">
        <f>C46+C55+C57+C61+C68+C73+C76+C85+C88+C93+C98+C102+C105</f>
        <v>34664647.1</v>
      </c>
      <c r="D107" s="36">
        <f>D46+D55+D57+D61+D68+D73+D76+D85+D88+D93+D98+D102+D105</f>
        <v>23499097.200000003</v>
      </c>
      <c r="E107" s="36">
        <f>E46+E55+E57+E61+E68+E73+E76+E85+E88+E93+E98+E102+E105</f>
        <v>34664647.1</v>
      </c>
      <c r="F107" s="108">
        <f t="shared" si="2"/>
        <v>0</v>
      </c>
      <c r="G107" s="116">
        <f t="shared" si="3"/>
        <v>100</v>
      </c>
    </row>
    <row r="108" spans="1:7" ht="49.5" customHeight="1">
      <c r="A108" s="22"/>
      <c r="B108" s="122" t="s">
        <v>244</v>
      </c>
      <c r="C108" s="37"/>
      <c r="D108" s="37"/>
      <c r="E108" s="37"/>
      <c r="F108" s="108">
        <f t="shared" si="2"/>
        <v>0</v>
      </c>
      <c r="G108" s="110"/>
    </row>
    <row r="109" spans="1:7" s="5" customFormat="1" ht="31.5">
      <c r="A109" s="18" t="s">
        <v>122</v>
      </c>
      <c r="B109" s="77" t="s">
        <v>99</v>
      </c>
      <c r="C109" s="44">
        <f>C110+C112</f>
        <v>-3820000</v>
      </c>
      <c r="D109" s="44">
        <f>D110+D112</f>
        <v>-8318000</v>
      </c>
      <c r="E109" s="44">
        <f>E110+E112</f>
        <v>-3820000</v>
      </c>
      <c r="F109" s="108">
        <f t="shared" si="2"/>
        <v>0</v>
      </c>
      <c r="G109" s="115" t="s">
        <v>243</v>
      </c>
    </row>
    <row r="110" spans="1:7" ht="47.25">
      <c r="A110" s="19" t="s">
        <v>123</v>
      </c>
      <c r="B110" s="73" t="s">
        <v>104</v>
      </c>
      <c r="C110" s="45">
        <f>C111</f>
        <v>5433000</v>
      </c>
      <c r="D110" s="45">
        <f>D111</f>
        <v>935000</v>
      </c>
      <c r="E110" s="45">
        <f>E111</f>
        <v>5433000</v>
      </c>
      <c r="F110" s="109">
        <f t="shared" si="2"/>
        <v>0</v>
      </c>
      <c r="G110" s="115" t="s">
        <v>243</v>
      </c>
    </row>
    <row r="111" spans="1:7" ht="47.25">
      <c r="A111" s="19" t="s">
        <v>124</v>
      </c>
      <c r="B111" s="73" t="s">
        <v>170</v>
      </c>
      <c r="C111" s="45">
        <v>5433000</v>
      </c>
      <c r="D111" s="45">
        <v>935000</v>
      </c>
      <c r="E111" s="45">
        <v>5433000</v>
      </c>
      <c r="F111" s="109">
        <f t="shared" si="2"/>
        <v>0</v>
      </c>
      <c r="G111" s="115" t="s">
        <v>243</v>
      </c>
    </row>
    <row r="112" spans="1:7" ht="47.25">
      <c r="A112" s="19" t="s">
        <v>118</v>
      </c>
      <c r="B112" s="73" t="s">
        <v>100</v>
      </c>
      <c r="C112" s="37">
        <f>C113</f>
        <v>-9253000</v>
      </c>
      <c r="D112" s="37">
        <f>D113</f>
        <v>-9253000</v>
      </c>
      <c r="E112" s="37">
        <f>E113</f>
        <v>-9253000</v>
      </c>
      <c r="F112" s="109">
        <f t="shared" si="2"/>
        <v>0</v>
      </c>
      <c r="G112" s="115" t="s">
        <v>243</v>
      </c>
    </row>
    <row r="113" spans="1:7" ht="48.75" customHeight="1">
      <c r="A113" s="19" t="s">
        <v>119</v>
      </c>
      <c r="B113" s="73" t="s">
        <v>171</v>
      </c>
      <c r="C113" s="45">
        <v>-9253000</v>
      </c>
      <c r="D113" s="45">
        <v>-9253000</v>
      </c>
      <c r="E113" s="45">
        <v>-9253000</v>
      </c>
      <c r="F113" s="109">
        <f t="shared" si="2"/>
        <v>0</v>
      </c>
      <c r="G113" s="115" t="s">
        <v>243</v>
      </c>
    </row>
    <row r="114" spans="1:7" s="8" customFormat="1" ht="48">
      <c r="A114" s="18" t="s">
        <v>125</v>
      </c>
      <c r="B114" s="77" t="s">
        <v>105</v>
      </c>
      <c r="C114" s="44">
        <f>C115+C117</f>
        <v>3768000</v>
      </c>
      <c r="D114" s="44">
        <f>D115+D117</f>
        <v>6963000</v>
      </c>
      <c r="E114" s="44">
        <f>E115+E117</f>
        <v>3768000</v>
      </c>
      <c r="F114" s="108">
        <f t="shared" si="2"/>
        <v>0</v>
      </c>
      <c r="G114" s="115" t="s">
        <v>243</v>
      </c>
    </row>
    <row r="115" spans="1:7" ht="51" customHeight="1">
      <c r="A115" s="19" t="s">
        <v>223</v>
      </c>
      <c r="B115" s="73" t="s">
        <v>106</v>
      </c>
      <c r="C115" s="45">
        <f>C116</f>
        <v>7963000</v>
      </c>
      <c r="D115" s="45">
        <f>D116</f>
        <v>8833000</v>
      </c>
      <c r="E115" s="45">
        <f>E116</f>
        <v>7963000</v>
      </c>
      <c r="F115" s="109">
        <f t="shared" si="2"/>
        <v>0</v>
      </c>
      <c r="G115" s="115" t="s">
        <v>243</v>
      </c>
    </row>
    <row r="116" spans="1:7" ht="63">
      <c r="A116" s="19" t="s">
        <v>224</v>
      </c>
      <c r="B116" s="73" t="s">
        <v>172</v>
      </c>
      <c r="C116" s="45">
        <v>7963000</v>
      </c>
      <c r="D116" s="45">
        <v>8833000</v>
      </c>
      <c r="E116" s="45">
        <v>7963000</v>
      </c>
      <c r="F116" s="109">
        <f t="shared" si="2"/>
        <v>0</v>
      </c>
      <c r="G116" s="115" t="s">
        <v>243</v>
      </c>
    </row>
    <row r="117" spans="1:7" ht="66" customHeight="1">
      <c r="A117" s="20" t="s">
        <v>225</v>
      </c>
      <c r="B117" s="73" t="s">
        <v>107</v>
      </c>
      <c r="C117" s="45">
        <f>C118</f>
        <v>-4195000</v>
      </c>
      <c r="D117" s="45">
        <f>D118</f>
        <v>-1870000</v>
      </c>
      <c r="E117" s="45">
        <f>E118</f>
        <v>-4195000</v>
      </c>
      <c r="F117" s="109">
        <f t="shared" si="2"/>
        <v>0</v>
      </c>
      <c r="G117" s="115" t="s">
        <v>243</v>
      </c>
    </row>
    <row r="118" spans="1:7" ht="63.75" customHeight="1">
      <c r="A118" s="20" t="s">
        <v>185</v>
      </c>
      <c r="B118" s="73" t="s">
        <v>173</v>
      </c>
      <c r="C118" s="45">
        <v>-4195000</v>
      </c>
      <c r="D118" s="45">
        <v>-1870000</v>
      </c>
      <c r="E118" s="45">
        <v>-4195000</v>
      </c>
      <c r="F118" s="109">
        <f t="shared" si="2"/>
        <v>0</v>
      </c>
      <c r="G118" s="115" t="s">
        <v>243</v>
      </c>
    </row>
    <row r="119" spans="1:7" s="5" customFormat="1" ht="31.5">
      <c r="A119" s="18" t="s">
        <v>126</v>
      </c>
      <c r="B119" s="77" t="s">
        <v>108</v>
      </c>
      <c r="C119" s="44">
        <v>706007.1</v>
      </c>
      <c r="D119" s="44">
        <f>D120+D122</f>
        <v>-2327314.799999997</v>
      </c>
      <c r="E119" s="44">
        <f>E120+E122</f>
        <v>331027.5</v>
      </c>
      <c r="F119" s="109" t="s">
        <v>243</v>
      </c>
      <c r="G119" s="115" t="s">
        <v>243</v>
      </c>
    </row>
    <row r="120" spans="1:7" ht="18.75" customHeight="1">
      <c r="A120" s="80" t="s">
        <v>127</v>
      </c>
      <c r="B120" s="73" t="s">
        <v>101</v>
      </c>
      <c r="C120" s="45">
        <f>C121</f>
        <v>-47406185.8</v>
      </c>
      <c r="D120" s="45">
        <f>D121</f>
        <v>-37012096.9</v>
      </c>
      <c r="E120" s="45">
        <f>E121</f>
        <v>-47813671.6</v>
      </c>
      <c r="F120" s="109" t="s">
        <v>243</v>
      </c>
      <c r="G120" s="115" t="s">
        <v>243</v>
      </c>
    </row>
    <row r="121" spans="1:7" ht="35.25" customHeight="1">
      <c r="A121" s="19" t="s">
        <v>128</v>
      </c>
      <c r="B121" s="73" t="s">
        <v>174</v>
      </c>
      <c r="C121" s="45">
        <v>-47406185.8</v>
      </c>
      <c r="D121" s="45">
        <v>-37012096.9</v>
      </c>
      <c r="E121" s="45">
        <v>-47813671.6</v>
      </c>
      <c r="F121" s="109" t="s">
        <v>243</v>
      </c>
      <c r="G121" s="115" t="s">
        <v>243</v>
      </c>
    </row>
    <row r="122" spans="1:7" ht="18.75" customHeight="1">
      <c r="A122" s="19" t="s">
        <v>129</v>
      </c>
      <c r="B122" s="73" t="s">
        <v>102</v>
      </c>
      <c r="C122" s="45">
        <f>C123</f>
        <v>48153957</v>
      </c>
      <c r="D122" s="45">
        <f>D123</f>
        <v>34684782.1</v>
      </c>
      <c r="E122" s="45">
        <f>E123</f>
        <v>48144699.1</v>
      </c>
      <c r="F122" s="109" t="s">
        <v>243</v>
      </c>
      <c r="G122" s="115" t="s">
        <v>243</v>
      </c>
    </row>
    <row r="123" spans="1:7" ht="31.5">
      <c r="A123" s="19" t="s">
        <v>130</v>
      </c>
      <c r="B123" s="73" t="s">
        <v>175</v>
      </c>
      <c r="C123" s="45">
        <v>48153957</v>
      </c>
      <c r="D123" s="45">
        <v>34684782.1</v>
      </c>
      <c r="E123" s="45">
        <v>48144699.1</v>
      </c>
      <c r="F123" s="109" t="s">
        <v>243</v>
      </c>
      <c r="G123" s="115" t="s">
        <v>243</v>
      </c>
    </row>
    <row r="124" spans="1:7" s="10" customFormat="1" ht="31.5" customHeight="1">
      <c r="A124" s="18" t="s">
        <v>131</v>
      </c>
      <c r="B124" s="77" t="s">
        <v>109</v>
      </c>
      <c r="C124" s="44">
        <f>C125+C126+C127</f>
        <v>1353.5</v>
      </c>
      <c r="D124" s="44">
        <f>D125+D126+D127</f>
        <v>1344.3</v>
      </c>
      <c r="E124" s="36">
        <f>E125+E126+E127</f>
        <v>1353.5</v>
      </c>
      <c r="F124" s="108">
        <f t="shared" si="2"/>
        <v>0</v>
      </c>
      <c r="G124" s="115" t="s">
        <v>243</v>
      </c>
    </row>
    <row r="125" spans="1:7" s="10" customFormat="1" ht="45" customHeight="1" hidden="1">
      <c r="A125" s="33" t="s">
        <v>165</v>
      </c>
      <c r="B125" s="73" t="s">
        <v>166</v>
      </c>
      <c r="C125" s="45"/>
      <c r="D125" s="45"/>
      <c r="E125" s="45"/>
      <c r="F125" s="109">
        <f t="shared" si="2"/>
        <v>0</v>
      </c>
      <c r="G125" s="115" t="s">
        <v>243</v>
      </c>
    </row>
    <row r="126" spans="1:7" s="10" customFormat="1" ht="32.25" customHeight="1">
      <c r="A126" s="33" t="s">
        <v>233</v>
      </c>
      <c r="B126" s="73" t="s">
        <v>232</v>
      </c>
      <c r="C126" s="45">
        <v>-9257.9</v>
      </c>
      <c r="D126" s="45">
        <v>0</v>
      </c>
      <c r="E126" s="45">
        <v>0</v>
      </c>
      <c r="F126" s="109">
        <v>0</v>
      </c>
      <c r="G126" s="115" t="s">
        <v>243</v>
      </c>
    </row>
    <row r="127" spans="1:7" s="10" customFormat="1" ht="33" customHeight="1">
      <c r="A127" s="33" t="s">
        <v>235</v>
      </c>
      <c r="B127" s="73" t="s">
        <v>234</v>
      </c>
      <c r="C127" s="45">
        <v>10611.4</v>
      </c>
      <c r="D127" s="45">
        <v>1344.3</v>
      </c>
      <c r="E127" s="45">
        <v>1353.5</v>
      </c>
      <c r="F127" s="109">
        <v>0</v>
      </c>
      <c r="G127" s="115" t="s">
        <v>243</v>
      </c>
    </row>
    <row r="128" spans="1:7" s="5" customFormat="1" ht="33" customHeight="1">
      <c r="A128" s="21"/>
      <c r="B128" s="51" t="s">
        <v>247</v>
      </c>
      <c r="C128" s="46">
        <f>C109+C114+C119+C124</f>
        <v>655360.6</v>
      </c>
      <c r="D128" s="46">
        <f>D109+D114+D119+D124</f>
        <v>-3680970.499999997</v>
      </c>
      <c r="E128" s="46">
        <f>E109+E114+E119+E124</f>
        <v>280381</v>
      </c>
      <c r="F128" s="46" t="s">
        <v>243</v>
      </c>
      <c r="G128" s="118" t="s">
        <v>243</v>
      </c>
    </row>
    <row r="129" spans="1:6" s="5" customFormat="1" ht="48" customHeight="1">
      <c r="A129" s="102"/>
      <c r="B129" s="103"/>
      <c r="C129" s="104"/>
      <c r="D129" s="104"/>
      <c r="E129" s="104"/>
      <c r="F129" s="104"/>
    </row>
    <row r="130" spans="1:6" s="5" customFormat="1" ht="24" customHeight="1">
      <c r="A130" s="102"/>
      <c r="B130" s="103"/>
      <c r="C130" s="104"/>
      <c r="D130" s="104"/>
      <c r="E130" s="104"/>
      <c r="F130" s="104"/>
    </row>
    <row r="131" spans="1:6" s="2" customFormat="1" ht="23.25">
      <c r="A131" s="54" t="s">
        <v>229</v>
      </c>
      <c r="B131" s="55"/>
      <c r="C131" s="56"/>
      <c r="D131" s="57"/>
      <c r="E131" s="126"/>
      <c r="F131" s="127"/>
    </row>
    <row r="132" spans="1:6" s="2" customFormat="1" ht="23.25">
      <c r="A132" s="54" t="s">
        <v>231</v>
      </c>
      <c r="B132" s="55"/>
      <c r="C132" s="56"/>
      <c r="D132" s="57"/>
      <c r="E132" s="95"/>
      <c r="F132" s="96"/>
    </row>
    <row r="133" spans="1:6" s="2" customFormat="1" ht="23.25">
      <c r="A133" s="54" t="s">
        <v>198</v>
      </c>
      <c r="B133" s="55"/>
      <c r="C133" s="56"/>
      <c r="D133" s="58"/>
      <c r="E133" s="58"/>
      <c r="F133" s="58"/>
    </row>
    <row r="134" spans="1:7" s="2" customFormat="1" ht="23.25">
      <c r="A134" s="54" t="s">
        <v>199</v>
      </c>
      <c r="B134" s="52"/>
      <c r="C134" s="11"/>
      <c r="D134" s="23"/>
      <c r="E134" s="129" t="s">
        <v>230</v>
      </c>
      <c r="F134" s="129"/>
      <c r="G134" s="129"/>
    </row>
    <row r="135" spans="1:7" s="2" customFormat="1" ht="20.25">
      <c r="A135" s="14"/>
      <c r="B135" s="52"/>
      <c r="C135" s="11"/>
      <c r="D135" s="23"/>
      <c r="E135" s="23"/>
      <c r="F135" s="23"/>
      <c r="G135" s="3"/>
    </row>
    <row r="136" spans="1:6" ht="15.75">
      <c r="A136" s="14"/>
      <c r="B136" s="52"/>
      <c r="C136" s="11"/>
      <c r="D136" s="23"/>
      <c r="E136" s="23"/>
      <c r="F136" s="23"/>
    </row>
    <row r="137" spans="1:6" ht="15.75">
      <c r="A137" s="14"/>
      <c r="B137" s="52"/>
      <c r="C137" s="11"/>
      <c r="D137" s="23"/>
      <c r="E137" s="23"/>
      <c r="F137" s="23"/>
    </row>
    <row r="138" spans="1:6" ht="15.75">
      <c r="A138" s="14"/>
      <c r="B138" s="52"/>
      <c r="C138" s="11"/>
      <c r="D138" s="23"/>
      <c r="E138" s="23"/>
      <c r="F138" s="23"/>
    </row>
    <row r="139" spans="1:6" ht="15.75">
      <c r="A139" s="14"/>
      <c r="B139" s="52"/>
      <c r="C139" s="11"/>
      <c r="D139" s="23"/>
      <c r="E139" s="23"/>
      <c r="F139" s="23"/>
    </row>
    <row r="140" spans="1:6" ht="15.75">
      <c r="A140" s="14"/>
      <c r="B140" s="52"/>
      <c r="C140" s="11"/>
      <c r="D140" s="23"/>
      <c r="E140" s="23"/>
      <c r="F140" s="23"/>
    </row>
    <row r="141" spans="1:6" ht="15.75">
      <c r="A141" s="14"/>
      <c r="B141" s="52"/>
      <c r="C141" s="11"/>
      <c r="D141" s="23"/>
      <c r="E141" s="23"/>
      <c r="F141" s="23"/>
    </row>
    <row r="142" spans="1:6" ht="15.75">
      <c r="A142" s="14"/>
      <c r="B142" s="52"/>
      <c r="C142" s="11"/>
      <c r="D142" s="23"/>
      <c r="E142" s="23"/>
      <c r="F142" s="23"/>
    </row>
    <row r="143" spans="1:6" ht="15.75">
      <c r="A143" s="14"/>
      <c r="B143" s="52"/>
      <c r="C143" s="11"/>
      <c r="D143" s="23"/>
      <c r="E143" s="23"/>
      <c r="F143" s="23"/>
    </row>
    <row r="144" spans="1:6" ht="15.75">
      <c r="A144" s="14"/>
      <c r="B144" s="52"/>
      <c r="C144" s="11"/>
      <c r="D144" s="23"/>
      <c r="E144" s="23"/>
      <c r="F144" s="23"/>
    </row>
    <row r="145" spans="1:6" ht="15.75">
      <c r="A145" s="14"/>
      <c r="B145" s="52"/>
      <c r="C145" s="11"/>
      <c r="D145" s="23"/>
      <c r="E145" s="23"/>
      <c r="F145" s="23"/>
    </row>
    <row r="146" spans="1:6" ht="15.75">
      <c r="A146" s="14"/>
      <c r="B146" s="52"/>
      <c r="C146" s="12"/>
      <c r="D146" s="24"/>
      <c r="E146" s="24"/>
      <c r="F146" s="24"/>
    </row>
    <row r="147" spans="1:6" ht="15.75">
      <c r="A147" s="14"/>
      <c r="B147" s="52"/>
      <c r="C147" s="12"/>
      <c r="D147" s="24"/>
      <c r="E147" s="24"/>
      <c r="F147" s="24"/>
    </row>
    <row r="148" spans="1:6" ht="15.75">
      <c r="A148" s="14"/>
      <c r="B148" s="52"/>
      <c r="C148" s="12"/>
      <c r="D148" s="24"/>
      <c r="E148" s="24"/>
      <c r="F148" s="24"/>
    </row>
    <row r="149" spans="1:6" ht="15.75">
      <c r="A149" s="14"/>
      <c r="B149" s="52"/>
      <c r="C149" s="12"/>
      <c r="D149" s="24"/>
      <c r="E149" s="24"/>
      <c r="F149" s="24"/>
    </row>
    <row r="150" spans="1:6" ht="12.75">
      <c r="A150" s="15"/>
      <c r="C150" s="9"/>
      <c r="D150" s="25"/>
      <c r="E150" s="25"/>
      <c r="F150" s="25"/>
    </row>
    <row r="151" spans="1:6" ht="12.75">
      <c r="A151" s="15"/>
      <c r="C151" s="9"/>
      <c r="D151" s="25"/>
      <c r="E151" s="25"/>
      <c r="F151" s="25"/>
    </row>
    <row r="152" spans="1:6" ht="12.75">
      <c r="A152" s="15"/>
      <c r="C152" s="9"/>
      <c r="D152" s="25"/>
      <c r="E152" s="25"/>
      <c r="F152" s="25"/>
    </row>
    <row r="153" spans="1:6" ht="12.75">
      <c r="A153" s="15"/>
      <c r="C153" s="9"/>
      <c r="D153" s="25"/>
      <c r="E153" s="25"/>
      <c r="F153" s="25"/>
    </row>
    <row r="154" spans="1:6" ht="12.75">
      <c r="A154" s="15"/>
      <c r="C154" s="9"/>
      <c r="D154" s="25"/>
      <c r="E154" s="25"/>
      <c r="F154" s="25"/>
    </row>
    <row r="155" spans="1:6" ht="12.75">
      <c r="A155" s="15"/>
      <c r="C155" s="9"/>
      <c r="D155" s="25"/>
      <c r="E155" s="25"/>
      <c r="F155" s="25"/>
    </row>
    <row r="156" spans="1:6" ht="12.75">
      <c r="A156" s="15"/>
      <c r="C156" s="9"/>
      <c r="D156" s="25"/>
      <c r="E156" s="25"/>
      <c r="F156" s="25"/>
    </row>
    <row r="157" spans="1:6" ht="12.75">
      <c r="A157" s="15"/>
      <c r="C157" s="9"/>
      <c r="D157" s="25"/>
      <c r="E157" s="25"/>
      <c r="F157" s="25"/>
    </row>
    <row r="158" spans="1:6" ht="12.75">
      <c r="A158" s="15"/>
      <c r="C158" s="9"/>
      <c r="D158" s="25"/>
      <c r="E158" s="25"/>
      <c r="F158" s="25"/>
    </row>
    <row r="159" spans="1:6" ht="12.75">
      <c r="A159" s="15"/>
      <c r="C159" s="9"/>
      <c r="D159" s="25"/>
      <c r="E159" s="25"/>
      <c r="F159" s="25"/>
    </row>
    <row r="160" spans="1:6" ht="12.75">
      <c r="A160" s="15"/>
      <c r="C160" s="9"/>
      <c r="D160" s="25"/>
      <c r="E160" s="25"/>
      <c r="F160" s="2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</sheetData>
  <sheetProtection/>
  <mergeCells count="6">
    <mergeCell ref="A5:A6"/>
    <mergeCell ref="B5:B6"/>
    <mergeCell ref="E131:F131"/>
    <mergeCell ref="C5:G5"/>
    <mergeCell ref="E134:G134"/>
    <mergeCell ref="A1:G1"/>
  </mergeCells>
  <printOptions/>
  <pageMargins left="1.1023622047244095" right="0.3937007874015748" top="0.7874015748031497" bottom="0.7874015748031497" header="0.5118110236220472" footer="0.5118110236220472"/>
  <pageSetup fitToHeight="0" horizontalDpi="600" verticalDpi="600" orientation="portrait" paperSize="9" scale="65" r:id="rId1"/>
  <headerFooter differentFirst="1" alignWithMargins="0">
    <oddHeader>&amp;C&amp;"Times New Roman,обычный"&amp;16&amp;P</oddHeader>
  </headerFooter>
  <rowBreaks count="2" manualBreakCount="2">
    <brk id="24" max="6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Унагаева Галина Ивановна</cp:lastModifiedBy>
  <cp:lastPrinted>2019-11-14T08:12:32Z</cp:lastPrinted>
  <dcterms:created xsi:type="dcterms:W3CDTF">2009-01-16T15:03:58Z</dcterms:created>
  <dcterms:modified xsi:type="dcterms:W3CDTF">2019-11-14T11:37:17Z</dcterms:modified>
  <cp:category/>
  <cp:version/>
  <cp:contentType/>
  <cp:contentStatus/>
</cp:coreProperties>
</file>