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7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'Лист1'!$A$1:$J$78</definedName>
  </definedNames>
  <calcPr fullCalcOnLoad="1"/>
</workbook>
</file>

<file path=xl/sharedStrings.xml><?xml version="1.0" encoding="utf-8"?>
<sst xmlns="http://schemas.openxmlformats.org/spreadsheetml/2006/main" count="217" uniqueCount="87">
  <si>
    <t>№ п/п</t>
  </si>
  <si>
    <t>Наименование подпрограммы, ведомственной целевой программы, отдельного мероприятия, исполнителя, мероприятия, реализуемого исполнителем</t>
  </si>
  <si>
    <t>ОТЧЁТ</t>
  </si>
  <si>
    <t>тыс. руб.</t>
  </si>
  <si>
    <t>Всего по муниципальной программе</t>
  </si>
  <si>
    <t>местный бюджет</t>
  </si>
  <si>
    <t>Факти-чески профи-нанси-ровано нараста-ющим итогом за год</t>
  </si>
  <si>
    <t>Муниципальное казённое учреждение муниципального образования город Краснодар «Общественно-информационный центр города Краснодара»</t>
  </si>
  <si>
    <t>Муниципальное казённое учреждение муниципального образования город Краснодар «Центр развития традиционной казачьей культуры города Краснодара»</t>
  </si>
  <si>
    <t>Муниципальное казённое учреждение муниципального образования город Краснодар «Учреждение по обеспечению деятельности органов местного самоуправления муниципального образования город Краснодар»</t>
  </si>
  <si>
    <t>1.1.</t>
  </si>
  <si>
    <t>1.2.</t>
  </si>
  <si>
    <t>Проведение конференций, а также участие в зональных (краевых) совещаниях по вопросам деятельности органов территориального общественного самоуправления</t>
  </si>
  <si>
    <t>Разработка, издание и распространение информационно-методических и справочных материалов по вопросам развития институтов гражданского общества</t>
  </si>
  <si>
    <t>Участие органов территориального общественного самоуправления и населения по месту жительства в городских конкурсах на звания «Лучший орган территориального общественного самоуправления в многоквартирном жилом доме», «Лучший орган территориального общественного самоуправления в квартале» (с награждением победителей ценными подарками)</t>
  </si>
  <si>
    <t>Х</t>
  </si>
  <si>
    <t>(мероприятия реализуются только за счёт средств местного бюджета)</t>
  </si>
  <si>
    <t>В разрезе исполнителей:</t>
  </si>
  <si>
    <t>1.3.</t>
  </si>
  <si>
    <t>1.4.</t>
  </si>
  <si>
    <t>в том числе в разрезе каждого исполнителя и реализуемых им мероприятий:</t>
  </si>
  <si>
    <t>Поддержка деятельности социально ориентированных некоммерческих организаций по сохранению и развитию национальных культур и гармонизации межнациональных отношений</t>
  </si>
  <si>
    <t>Проведение новогоднего Фестиваля Дружбы</t>
  </si>
  <si>
    <t>Проведение Краснодарского городского фестиваля национальных культур</t>
  </si>
  <si>
    <t>Проведение в День города Краснодара праздника национальных культур «Хоровод дружбы»</t>
  </si>
  <si>
    <r>
      <t>Чествование ветеранов Великой Отечественной войны молодыми гражданами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– </t>
    </r>
    <r>
      <rPr>
        <sz val="12"/>
        <color indexed="8"/>
        <rFont val="Times New Roman"/>
        <family val="1"/>
      </rPr>
      <t>представителями национальных общин с целью воспитания толерантности в молодёжной среде</t>
    </r>
  </si>
  <si>
    <t>Проведение фестиваля краснодарских клубов интернациональной дружбы в летнем лагере</t>
  </si>
  <si>
    <t>Проведение мероприятий Краснодарского молодёжного клуба интернациональной дружбы</t>
  </si>
  <si>
    <t>Проведение Краснодарского городского молодёжного фестиваля «Песни и танцы народов мира»</t>
  </si>
  <si>
    <t>Проведение мероприятий, посвящённых юбилеям со дня создания социально ориентированных некоммерческих организаций, осуществляющих деятельность в сфере гармонизации межнациональных отношений и развития национальных культур, а также юбилеям их руководителей</t>
  </si>
  <si>
    <t>Проведение научно-практических конференций, семинаров, «круглых столов», встреч, посвящённых межнациональным отношениям и профилактике терроризма и экстремизма</t>
  </si>
  <si>
    <t>Проведение фотовыставки, посвящённой гармонизации межнациональных отношений и развитию национальных культур</t>
  </si>
  <si>
    <t>Проведение социологических исследований по проблемам межнациональных отношений</t>
  </si>
  <si>
    <t>Обеспечение деятельности муниципального казённого учреждения муниципального образования город Краснодар «Общественно-информационный центр города Краснодара»</t>
  </si>
  <si>
    <t>Разработка, издание и распространение печатных и видеоматериалов по проблемам гармонизации межнациональных отношений, профилактики экстремизма</t>
  </si>
  <si>
    <t>1.</t>
  </si>
  <si>
    <t>Проведение конференции "Об итогах деятельности органов местного самоуправления муниципального образования город Краснодар за отчетный период в рамках реализации реформы местного самоуправления и задачах последующего периода"</t>
  </si>
  <si>
    <t>Издание ежегодного бюллетеня о деятельности органов территориального общественного самоуправления муниципального образования город Краснодар</t>
  </si>
  <si>
    <t>Проведение "круглых столов", конференций по решению социально значимых вопросов с участием органов территориального общественного самоуправления</t>
  </si>
  <si>
    <t>Изготовление удостоверений для председателей органов территориального общественного самоуправления и треугольных штампов органов территориального общественного самоуправления муниципального образования город Краснодар в соответствии с Положением о территориальном общественном самоуправлении в муниципальном образовании город Краснодар, утвержденным решением городской Думы Краснодара от 26.01.2006 N 6 п.2</t>
  </si>
  <si>
    <t>Обеспечение предоставления помещений для работы на обслуживаемых административных участках муниципального образования город Краснодар сотрудникам, замещающим должности участковых уполномоченных полиции</t>
  </si>
  <si>
    <t>X</t>
  </si>
  <si>
    <t>Источ-ники расходова-ния средств</t>
  </si>
  <si>
    <r>
      <t xml:space="preserve">Осуществление поддержки </t>
    </r>
    <r>
      <rPr>
        <sz val="12"/>
        <color indexed="8"/>
        <rFont val="Times New Roman"/>
        <family val="1"/>
      </rPr>
      <t>и содействие развитию инициатив социаль</t>
    </r>
    <r>
      <rPr>
        <sz val="12"/>
        <color indexed="8"/>
        <rFont val="Times New Roman"/>
        <family val="1"/>
      </rPr>
      <t>но ориентированных некоммерческих организаций</t>
    </r>
  </si>
  <si>
    <t>Организационно-техническое и методическое обеспечение работы консультативных и совещательных органов в сфере общественно-политических отношений</t>
  </si>
  <si>
    <t>Участие общественных объединений в городском фестивале общественных объединений «Краснодар – наш общий дом!» (с награждением победителей по номинациям ценными подарками)</t>
  </si>
  <si>
    <t xml:space="preserve">Организация Новогоднего бала общественности с участием общественных объединений </t>
  </si>
  <si>
    <t xml:space="preserve">Проведение «круглых столов», конференций, семинаров и иных мероприятий по актуальным вопросам с участием общественных объединений </t>
  </si>
  <si>
    <t>Лимит бюджетных обяза-тельств на год</t>
  </si>
  <si>
    <t>Сохранение, пропаганда и развитие историко-культурных традиций кубанского казачества</t>
  </si>
  <si>
    <t>Изучение традиционной культуры и истории кубанского казачества, эстетическое воспитание и образование детей, использование компьютерной техники и информационных технологий в процессе духовно-нравственного воспитания</t>
  </si>
  <si>
    <t>Проведение военно-патриотических, оборонно-массовых, спортивных и физкультурно-оздоровительных мероприятий, военно-полевых сборов с участием казачьих обществ Кубанского войскового казачьего общества, в том числе казаков и членов их семей, являющихся членами казачьих обществ. Организация работы в казачьих обществах центров (клубов) обучения казачьей молодёжи основам военной службы и допризывной подготовки, проведении военно-полевых сборов</t>
  </si>
  <si>
    <t>Издание (приобретение) книг, наглядных пособий, плакатов, буклетов, брошюр, учебно-методических материалов, баннеров, посвящённых казачьей тематике, для казачьих обществ Кубанского войскового казачьего общества</t>
  </si>
  <si>
    <t>Обеспечение выполнения функций муниципального казённого учреждения муниципального образования город Краснодар «Центр развития традиционной казачьей культуры города Краснодара»</t>
  </si>
  <si>
    <r>
      <t>П</t>
    </r>
    <r>
      <rPr>
        <sz val="12"/>
        <color indexed="8"/>
        <rFont val="Times New Roman"/>
        <family val="1"/>
      </rPr>
      <t>оддержка социально ориентированных казачьих обществ, осуществляющих на постоянной основе деятельность по участию членов казачьей дружины численностью 50 человек в охране общественного порядка</t>
    </r>
  </si>
  <si>
    <t>Муниципальное казённое учреждение муниципального образования город Краснодар «Центр развития традиционной казачьей культуры города Краснодара», в том числе:</t>
  </si>
  <si>
    <t>Муниципальное казённое учреждение муниципального образования город Краснодар «Общественно-информационный центр города Краснодара», в том числе:</t>
  </si>
  <si>
    <t>Муниципальное казённое учреждение муниципального образования город Краснодар «Учреждение по обеспечению деятельности органов местного самоуправления муниципального образования город Краснодар», в том числе:</t>
  </si>
  <si>
    <t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Положением о территориальном общественном самоуправлении в муниципальном образовании город Краснодар, утверждённым решением городской Думы  Краснодара  от 26.01.2006 № 6 п. 2</t>
  </si>
  <si>
    <t>В том числе кредитор-ская задолжен-ность прошлых лет</t>
  </si>
  <si>
    <t>Выполнено нарастаю-щим итогом за год (согласно актам выполнен-ных работ, приёмки -передач и др. документам)</t>
  </si>
  <si>
    <t xml:space="preserve">Ведомственная целевая программа «Казаки Краснодара» </t>
  </si>
  <si>
    <t xml:space="preserve">Подпрограмма «Развитие форм участия населения в местном самоуправлении муниципального образования город Краснодар» </t>
  </si>
  <si>
    <t xml:space="preserve">Подпрограмма «Поддержка общественных инициатив и содействие развитию гражданского  общества»   </t>
  </si>
  <si>
    <t xml:space="preserve">Подпрограмма «Гармонизация межнациональных отношений и профилактика терроризма и экстремизма» </t>
  </si>
  <si>
    <t>Проведение среди иностранных учащихся высших учебных заведений, действующих на территории муниципального образования город Краснодар, городской олимпиады по русскому языку</t>
  </si>
  <si>
    <t>Мероприятия, направленные на развитие казачьих обществ, отмечающих в 2015 - 2019 годах юбилеи со дня образования</t>
  </si>
  <si>
    <t xml:space="preserve">Обеспечение деятельности Общественной палаты муниципального образования город Краснодар </t>
  </si>
  <si>
    <t xml:space="preserve">Департамент по связям с общественностью и взаимодействию с правоохранительными органами администрации муниципального образования город Краснодар , в том числе:  </t>
  </si>
  <si>
    <t>Департамент по связям с общественностью и взаимодействию с правоохранительными органами администрации муниципального образования город Краснодар</t>
  </si>
  <si>
    <t>Департамент по связям с общественностью и взаимодействию с правоохранительными органами администрации муниципального образования город Краснодар, в том числе:</t>
  </si>
  <si>
    <t>Муниципальное казённое учреждение муниципального образования город Краснодар «Электронный Краснодар»</t>
  </si>
  <si>
    <t>Управление по делам казачества и военнослужащих администрации муниципального образования город Краснодар, в том числе:</t>
  </si>
  <si>
    <t>Материально-техническое обеспечение городского штаба по координации 
деятельности народных дружин на территории муниципального образования город Краснодар, в том числе приобретение компьютерной и оргтехники</t>
  </si>
  <si>
    <t>Организация и проведение совещаний, «круглых столов» по вопросам участия граждан в охране общественного порядка и обмену опытом</t>
  </si>
  <si>
    <t>Муниципальное казённое учреждение муниципального образования город Краснодар "Электронный Краснодар"</t>
  </si>
  <si>
    <t>Управление делами администрации муниципального образования город Краснодар, в том числе:</t>
  </si>
  <si>
    <t>Размещение и обновление в организациях и учреждениях массового пребывания населения информационных стендов и уголков безопасности, изготовление наглядной агитации (плакаты, листовки) по вопросам антитеррористической защищённости и профилактики правонарушений, приобретение и изготовление видеопродукции по вопросам антитерриристической защищённости и профилактики правонарушений, размещение фильмов (видеороликов) по вопросам антитеррористической защищённости и профилактики правонарушений в средствах массовой информации (трансляция на телевидении) и организация их регулярного просмотра различными категориями населения</t>
  </si>
  <si>
    <t>Управление делами администрации муниципального образования город Краснодар</t>
  </si>
  <si>
    <t>Управление по делам казачества и военнослужащих администрации муниципального образования город Краснодар</t>
  </si>
  <si>
    <t xml:space="preserve">В том числе кредитор-ская задолжен-ность прошлых лет </t>
  </si>
  <si>
    <t>Объём финансиро-вания, утверждённый в программе на текущий год (согласно действующей редакции)</t>
  </si>
  <si>
    <t xml:space="preserve">Департамент по связям с общественностью и взаимодействию с правоохранительными органами администрации муниципального образования город Краснодар, в том числе:  </t>
  </si>
  <si>
    <t xml:space="preserve">об исполнении финансирования муниципальной программы муниципального образования город Краснодар "Развитие гражданского общества" по состоянию на 31.12.2018 года </t>
  </si>
  <si>
    <t>Освоено (кассовое исполнение) нарастающим итогом за год</t>
  </si>
  <si>
    <t>Реализация мероприятий Программы по выполнению наказов избирателей депутатам городской Думы Краснодара VI созыва</t>
  </si>
  <si>
    <t>Изготовление удостоверений для членов народных дружин, принимающих участие в мероприятиях по охране общественного порядка на территории муниципального образования город Краснодар город Краснодар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</si>
</sst>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0.0"/>
    <numFmt numFmtId="166" formatCode="_-* #,##0.0_р_._-;\-* #,##0.0_р_._-;_-* &quot;-&quot;??_р_._-;_-@_-"/>
    <numFmt numFmtId="167" formatCode="#,##0.00&quot;р.&quot;"/>
    <numFmt numFmtId="168" formatCode="[$-FC19]d\ mmmm\ yyyy\ &quot;г.&quot;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(* #,##0.0_);_(* \(#,##0.0\);_(* &quot;-&quot;??_);_(@_)"/>
    <numFmt numFmtId="175" formatCode="_-* #,##0_р_._-;\-* #,##0_р_._-;_-* &quot;-&quot;??_р_._-;_-@_-"/>
    <numFmt numFmtId="176" formatCode="#,##0.0"/>
    <numFmt numFmtId="177" formatCode="#,##0.00_ ;\-#,##0.00\ "/>
    <numFmt numFmtId="178" formatCode="_-* #,##0.000_р_._-;\-* #,##0.000_р_._-;_-* &quot;-&quot;??_р_._-;_-@_-"/>
    <numFmt numFmtId="179" formatCode="#,##0.000_ ;\-#,##0.000\ "/>
    <numFmt numFmtId="180" formatCode="#,##0.0000_ ;\-#,##0.0000\ "/>
    <numFmt numFmtId="181" formatCode="0.0000"/>
    <numFmt numFmtId="182" formatCode="0.00000"/>
    <numFmt numFmtId="183" formatCode="#,##0_ ;\-#,##0\ "/>
    <numFmt numFmtId="184" formatCode="0.000000"/>
    <numFmt numFmtId="185" formatCode="#,##0.00000_ ;\-#,##0.00000\ 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9" fillId="0" borderId="0" xfId="0" applyFont="1" applyBorder="1" applyAlignment="1">
      <alignment/>
    </xf>
    <xf numFmtId="0" fontId="0" fillId="0" borderId="12" xfId="0" applyBorder="1" applyAlignment="1">
      <alignment/>
    </xf>
    <xf numFmtId="0" fontId="48" fillId="0" borderId="13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left" vertical="top"/>
    </xf>
    <xf numFmtId="0" fontId="50" fillId="0" borderId="13" xfId="0" applyFont="1" applyBorder="1" applyAlignment="1">
      <alignment vertical="top" wrapText="1"/>
    </xf>
    <xf numFmtId="0" fontId="50" fillId="0" borderId="13" xfId="0" applyFont="1" applyBorder="1" applyAlignment="1">
      <alignment horizontal="center" vertical="top" wrapText="1"/>
    </xf>
    <xf numFmtId="165" fontId="5" fillId="0" borderId="13" xfId="0" applyNumberFormat="1" applyFont="1" applyBorder="1" applyAlignment="1">
      <alignment horizontal="center" vertical="top"/>
    </xf>
    <xf numFmtId="164" fontId="50" fillId="0" borderId="13" xfId="0" applyNumberFormat="1" applyFont="1" applyBorder="1" applyAlignment="1">
      <alignment horizontal="center" vertical="top"/>
    </xf>
    <xf numFmtId="165" fontId="50" fillId="0" borderId="13" xfId="0" applyNumberFormat="1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vertical="top" wrapText="1"/>
    </xf>
    <xf numFmtId="165" fontId="48" fillId="0" borderId="13" xfId="0" applyNumberFormat="1" applyFont="1" applyBorder="1" applyAlignment="1">
      <alignment horizontal="center" vertical="top"/>
    </xf>
    <xf numFmtId="164" fontId="48" fillId="0" borderId="13" xfId="60" applyNumberFormat="1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51" fillId="0" borderId="13" xfId="0" applyFont="1" applyBorder="1" applyAlignment="1">
      <alignment vertical="top" wrapText="1"/>
    </xf>
    <xf numFmtId="165" fontId="48" fillId="0" borderId="13" xfId="60" applyNumberFormat="1" applyFont="1" applyBorder="1" applyAlignment="1">
      <alignment horizontal="center" vertical="top"/>
    </xf>
    <xf numFmtId="0" fontId="50" fillId="0" borderId="13" xfId="0" applyFont="1" applyBorder="1" applyAlignment="1">
      <alignment vertical="top"/>
    </xf>
    <xf numFmtId="0" fontId="50" fillId="0" borderId="13" xfId="0" applyNumberFormat="1" applyFont="1" applyBorder="1" applyAlignment="1">
      <alignment horizontal="left" vertical="top" wrapText="1"/>
    </xf>
    <xf numFmtId="165" fontId="50" fillId="0" borderId="13" xfId="60" applyNumberFormat="1" applyFont="1" applyBorder="1" applyAlignment="1">
      <alignment horizontal="center" vertical="top"/>
    </xf>
    <xf numFmtId="164" fontId="50" fillId="0" borderId="13" xfId="60" applyNumberFormat="1" applyFont="1" applyBorder="1" applyAlignment="1">
      <alignment horizontal="center" vertical="top"/>
    </xf>
    <xf numFmtId="0" fontId="52" fillId="0" borderId="13" xfId="0" applyNumberFormat="1" applyFont="1" applyBorder="1" applyAlignment="1">
      <alignment vertical="top"/>
    </xf>
    <xf numFmtId="0" fontId="51" fillId="0" borderId="13" xfId="0" applyNumberFormat="1" applyFont="1" applyBorder="1" applyAlignment="1">
      <alignment horizontal="left" vertical="top" wrapText="1"/>
    </xf>
    <xf numFmtId="176" fontId="48" fillId="0" borderId="13" xfId="0" applyNumberFormat="1" applyFont="1" applyBorder="1" applyAlignment="1">
      <alignment horizontal="center" vertical="top" wrapText="1"/>
    </xf>
    <xf numFmtId="164" fontId="48" fillId="0" borderId="13" xfId="0" applyNumberFormat="1" applyFont="1" applyBorder="1" applyAlignment="1">
      <alignment vertical="top"/>
    </xf>
    <xf numFmtId="164" fontId="48" fillId="0" borderId="13" xfId="0" applyNumberFormat="1" applyFont="1" applyBorder="1" applyAlignment="1">
      <alignment horizontal="center" vertical="top"/>
    </xf>
    <xf numFmtId="174" fontId="6" fillId="0" borderId="13" xfId="60" applyNumberFormat="1" applyFont="1" applyBorder="1" applyAlignment="1">
      <alignment horizontal="center" vertical="top"/>
    </xf>
    <xf numFmtId="174" fontId="6" fillId="0" borderId="13" xfId="60" applyNumberFormat="1" applyFont="1" applyFill="1" applyBorder="1" applyAlignment="1">
      <alignment horizontal="center" vertical="top"/>
    </xf>
    <xf numFmtId="166" fontId="48" fillId="0" borderId="13" xfId="60" applyNumberFormat="1" applyFont="1" applyBorder="1" applyAlignment="1">
      <alignment vertical="top"/>
    </xf>
    <xf numFmtId="0" fontId="50" fillId="0" borderId="13" xfId="0" applyFont="1" applyBorder="1" applyAlignment="1">
      <alignment horizontal="left" vertical="top" wrapText="1"/>
    </xf>
    <xf numFmtId="166" fontId="50" fillId="0" borderId="13" xfId="0" applyNumberFormat="1" applyFont="1" applyBorder="1" applyAlignment="1">
      <alignment vertical="top"/>
    </xf>
    <xf numFmtId="166" fontId="48" fillId="0" borderId="13" xfId="0" applyNumberFormat="1" applyFont="1" applyBorder="1" applyAlignment="1">
      <alignment vertical="top"/>
    </xf>
    <xf numFmtId="0" fontId="53" fillId="0" borderId="13" xfId="0" applyFont="1" applyBorder="1" applyAlignment="1">
      <alignment horizontal="justify"/>
    </xf>
    <xf numFmtId="0" fontId="48" fillId="0" borderId="13" xfId="0" applyFont="1" applyBorder="1" applyAlignment="1">
      <alignment horizontal="justify" vertical="top" wrapText="1"/>
    </xf>
    <xf numFmtId="165" fontId="48" fillId="0" borderId="13" xfId="0" applyNumberFormat="1" applyFont="1" applyBorder="1" applyAlignment="1">
      <alignment horizontal="center" vertical="top" wrapText="1"/>
    </xf>
    <xf numFmtId="166" fontId="48" fillId="0" borderId="13" xfId="0" applyNumberFormat="1" applyFont="1" applyBorder="1" applyAlignment="1">
      <alignment horizontal="center" vertical="top" wrapText="1"/>
    </xf>
    <xf numFmtId="166" fontId="48" fillId="0" borderId="13" xfId="60" applyNumberFormat="1" applyFont="1" applyBorder="1" applyAlignment="1">
      <alignment horizontal="center" vertical="top" wrapText="1"/>
    </xf>
    <xf numFmtId="165" fontId="51" fillId="0" borderId="13" xfId="0" applyNumberFormat="1" applyFont="1" applyBorder="1" applyAlignment="1">
      <alignment horizontal="center" vertical="top"/>
    </xf>
    <xf numFmtId="165" fontId="48" fillId="0" borderId="13" xfId="0" applyNumberFormat="1" applyFont="1" applyFill="1" applyBorder="1" applyAlignment="1">
      <alignment horizontal="center" vertical="top"/>
    </xf>
    <xf numFmtId="165" fontId="48" fillId="0" borderId="13" xfId="0" applyNumberFormat="1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center" vertical="top" wrapText="1"/>
    </xf>
    <xf numFmtId="2" fontId="50" fillId="0" borderId="13" xfId="0" applyNumberFormat="1" applyFont="1" applyBorder="1" applyAlignment="1">
      <alignment vertical="top"/>
    </xf>
    <xf numFmtId="165" fontId="50" fillId="0" borderId="13" xfId="0" applyNumberFormat="1" applyFont="1" applyBorder="1" applyAlignment="1">
      <alignment horizontal="center" vertical="top" wrapText="1"/>
    </xf>
    <xf numFmtId="0" fontId="48" fillId="0" borderId="13" xfId="0" applyFont="1" applyBorder="1" applyAlignment="1">
      <alignment horizontal="justify" vertical="top"/>
    </xf>
    <xf numFmtId="0" fontId="54" fillId="0" borderId="13" xfId="0" applyFont="1" applyBorder="1" applyAlignment="1">
      <alignment vertical="top" wrapText="1"/>
    </xf>
    <xf numFmtId="0" fontId="48" fillId="0" borderId="13" xfId="0" applyNumberFormat="1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165" fontId="6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64" fontId="6" fillId="0" borderId="13" xfId="60" applyNumberFormat="1" applyFont="1" applyBorder="1" applyAlignment="1">
      <alignment horizontal="center" vertical="top"/>
    </xf>
    <xf numFmtId="0" fontId="48" fillId="0" borderId="0" xfId="0" applyFont="1" applyBorder="1" applyAlignment="1">
      <alignment horizontal="left" wrapText="1"/>
    </xf>
    <xf numFmtId="0" fontId="48" fillId="0" borderId="13" xfId="0" applyNumberFormat="1" applyFont="1" applyBorder="1" applyAlignment="1">
      <alignment horizontal="left" vertical="top" wrapText="1"/>
    </xf>
    <xf numFmtId="0" fontId="48" fillId="0" borderId="13" xfId="0" applyFont="1" applyBorder="1" applyAlignment="1">
      <alignment horizontal="left"/>
    </xf>
    <xf numFmtId="0" fontId="48" fillId="0" borderId="13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view="pageLayout" zoomScale="106" zoomScaleSheetLayoutView="100" zoomScalePageLayoutView="106" workbookViewId="0" topLeftCell="A75">
      <selection activeCell="J76" sqref="J76"/>
    </sheetView>
  </sheetViews>
  <sheetFormatPr defaultColWidth="9.140625" defaultRowHeight="15"/>
  <cols>
    <col min="1" max="1" width="5.28125" style="0" customWidth="1"/>
    <col min="2" max="2" width="29.00390625" style="0" customWidth="1"/>
    <col min="3" max="3" width="10.7109375" style="0" customWidth="1"/>
    <col min="4" max="4" width="17.00390625" style="0" customWidth="1"/>
    <col min="5" max="5" width="10.8515625" style="0" customWidth="1"/>
    <col min="6" max="6" width="12.8515625" style="0" customWidth="1"/>
    <col min="7" max="7" width="13.28125" style="0" customWidth="1"/>
    <col min="8" max="8" width="9.140625" style="0" customWidth="1"/>
    <col min="9" max="9" width="13.421875" style="0" customWidth="1"/>
    <col min="10" max="10" width="10.00390625" style="0" customWidth="1"/>
  </cols>
  <sheetData>
    <row r="1" spans="1:10" ht="30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67" t="s">
        <v>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30" customHeight="1">
      <c r="A3" s="68" t="s">
        <v>83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20.25" customHeight="1">
      <c r="A4" s="69" t="s">
        <v>16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4" t="s">
        <v>3</v>
      </c>
    </row>
    <row r="6" spans="1:11" ht="189">
      <c r="A6" s="11" t="s">
        <v>0</v>
      </c>
      <c r="B6" s="11" t="s">
        <v>1</v>
      </c>
      <c r="C6" s="11" t="s">
        <v>42</v>
      </c>
      <c r="D6" s="11" t="s">
        <v>81</v>
      </c>
      <c r="E6" s="11" t="s">
        <v>59</v>
      </c>
      <c r="F6" s="11" t="s">
        <v>48</v>
      </c>
      <c r="G6" s="11" t="s">
        <v>60</v>
      </c>
      <c r="H6" s="11" t="s">
        <v>6</v>
      </c>
      <c r="I6" s="11" t="s">
        <v>84</v>
      </c>
      <c r="J6" s="11" t="s">
        <v>80</v>
      </c>
      <c r="K6" s="1"/>
    </row>
    <row r="7" spans="1:10" ht="36.75" customHeight="1">
      <c r="A7" s="12" t="s">
        <v>35</v>
      </c>
      <c r="B7" s="13" t="s">
        <v>4</v>
      </c>
      <c r="C7" s="14" t="s">
        <v>5</v>
      </c>
      <c r="D7" s="15">
        <f>SUM(D9:D15)</f>
        <v>134833.19999999998</v>
      </c>
      <c r="E7" s="16">
        <f>SUM(E9:E15)</f>
        <v>0</v>
      </c>
      <c r="F7" s="15">
        <f>SUM(F9:F15)</f>
        <v>134833.19999999998</v>
      </c>
      <c r="G7" s="17">
        <f>SUM(G9:G15)</f>
        <v>133998.51069999998</v>
      </c>
      <c r="H7" s="18" t="s">
        <v>15</v>
      </c>
      <c r="I7" s="15">
        <f>SUM(I9:I15)</f>
        <v>133446.54069999998</v>
      </c>
      <c r="J7" s="17">
        <f>SUM(J9:J14)</f>
        <v>0</v>
      </c>
    </row>
    <row r="8" spans="1:10" ht="15.75">
      <c r="A8" s="65" t="s">
        <v>17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ht="132.75" customHeight="1">
      <c r="A9" s="20"/>
      <c r="B9" s="21" t="s">
        <v>69</v>
      </c>
      <c r="C9" s="11" t="s">
        <v>5</v>
      </c>
      <c r="D9" s="22">
        <f>SUM(D18,D29,D40,)</f>
        <v>71565.7</v>
      </c>
      <c r="E9" s="23">
        <f>SUM(E29,E18,E40)</f>
        <v>0</v>
      </c>
      <c r="F9" s="22">
        <f>SUM(F18,F29,F40,)</f>
        <v>71565.7</v>
      </c>
      <c r="G9" s="22">
        <f>SUM(G18,G29,G41,)</f>
        <v>70948.08309</v>
      </c>
      <c r="H9" s="24" t="s">
        <v>15</v>
      </c>
      <c r="I9" s="22">
        <f>SUM(I18,I29,I40,)</f>
        <v>71068.01309</v>
      </c>
      <c r="J9" s="23">
        <f>SUM(J18,J29,J40)</f>
        <v>0</v>
      </c>
    </row>
    <row r="10" spans="1:10" ht="110.25" customHeight="1">
      <c r="A10" s="20"/>
      <c r="B10" s="21" t="s">
        <v>79</v>
      </c>
      <c r="C10" s="11" t="s">
        <v>5</v>
      </c>
      <c r="D10" s="22">
        <f>SUM(D75)</f>
        <v>22699</v>
      </c>
      <c r="E10" s="23">
        <f>SUM(E75)</f>
        <v>0</v>
      </c>
      <c r="F10" s="22">
        <f>SUM(F75)</f>
        <v>22699</v>
      </c>
      <c r="G10" s="22">
        <f>SUM(G75)</f>
        <v>22319.76761</v>
      </c>
      <c r="H10" s="24" t="s">
        <v>15</v>
      </c>
      <c r="I10" s="22">
        <f>SUM(I75)</f>
        <v>22319.76761</v>
      </c>
      <c r="J10" s="23">
        <f>SUM(J75)</f>
        <v>0</v>
      </c>
    </row>
    <row r="11" spans="1:10" ht="82.5" customHeight="1">
      <c r="A11" s="20"/>
      <c r="B11" s="21" t="s">
        <v>78</v>
      </c>
      <c r="C11" s="11" t="s">
        <v>5</v>
      </c>
      <c r="D11" s="22">
        <f>SUM(D61)</f>
        <v>95</v>
      </c>
      <c r="E11" s="23">
        <f>SUM(E61)</f>
        <v>0</v>
      </c>
      <c r="F11" s="22">
        <f>SUM(D61)</f>
        <v>95</v>
      </c>
      <c r="G11" s="22">
        <f>SUM(G61)</f>
        <v>95</v>
      </c>
      <c r="H11" s="24" t="s">
        <v>15</v>
      </c>
      <c r="I11" s="22">
        <f>SUM(I61)</f>
        <v>95</v>
      </c>
      <c r="J11" s="23">
        <f>SUM(J61)</f>
        <v>0</v>
      </c>
    </row>
    <row r="12" spans="1:10" ht="114" customHeight="1">
      <c r="A12" s="20"/>
      <c r="B12" s="25" t="s">
        <v>7</v>
      </c>
      <c r="C12" s="11" t="s">
        <v>5</v>
      </c>
      <c r="D12" s="22">
        <f>SUM(D43,D25)</f>
        <v>20387.6</v>
      </c>
      <c r="E12" s="22">
        <f>SUM(E43,E25)</f>
        <v>0</v>
      </c>
      <c r="F12" s="22">
        <f>SUM(F43,F25)</f>
        <v>20387.6</v>
      </c>
      <c r="G12" s="22">
        <f>SUM(G43,G25)</f>
        <v>20728.67</v>
      </c>
      <c r="H12" s="24" t="s">
        <v>15</v>
      </c>
      <c r="I12" s="22">
        <f>SUM(I43,I25)</f>
        <v>20071.54</v>
      </c>
      <c r="J12" s="23">
        <f>SUM(J43)</f>
        <v>0</v>
      </c>
    </row>
    <row r="13" spans="1:10" ht="173.25">
      <c r="A13" s="20"/>
      <c r="B13" s="21" t="s">
        <v>9</v>
      </c>
      <c r="C13" s="11" t="s">
        <v>5</v>
      </c>
      <c r="D13" s="22">
        <f>SUM(D59)</f>
        <v>9907.5</v>
      </c>
      <c r="E13" s="22">
        <f>SUM(E59)</f>
        <v>0</v>
      </c>
      <c r="F13" s="22">
        <f>SUM(F59)</f>
        <v>9907.5</v>
      </c>
      <c r="G13" s="22">
        <f>SUM(G59)</f>
        <v>9729.36</v>
      </c>
      <c r="H13" s="24" t="s">
        <v>15</v>
      </c>
      <c r="I13" s="22">
        <f>SUM(I59)</f>
        <v>9714.59</v>
      </c>
      <c r="J13" s="22">
        <f>SUM(J59)</f>
        <v>0</v>
      </c>
    </row>
    <row r="14" spans="1:10" ht="132.75" customHeight="1">
      <c r="A14" s="20"/>
      <c r="B14" s="21" t="s">
        <v>8</v>
      </c>
      <c r="C14" s="11" t="s">
        <v>5</v>
      </c>
      <c r="D14" s="22">
        <f>SUM(D68)</f>
        <v>10138.400000000001</v>
      </c>
      <c r="E14" s="22">
        <v>0</v>
      </c>
      <c r="F14" s="22">
        <f>SUM(F68)</f>
        <v>10138.400000000001</v>
      </c>
      <c r="G14" s="22">
        <f>SUM(G68)</f>
        <v>10138</v>
      </c>
      <c r="H14" s="26" t="s">
        <v>15</v>
      </c>
      <c r="I14" s="22">
        <f>SUM(I68)</f>
        <v>10138</v>
      </c>
      <c r="J14" s="23">
        <v>0</v>
      </c>
    </row>
    <row r="15" spans="1:10" ht="96" customHeight="1">
      <c r="A15" s="20"/>
      <c r="B15" s="21" t="s">
        <v>71</v>
      </c>
      <c r="C15" s="11" t="s">
        <v>5</v>
      </c>
      <c r="D15" s="22">
        <f>SUM(D64)</f>
        <v>40</v>
      </c>
      <c r="E15" s="22">
        <f>SUM(E64)</f>
        <v>0</v>
      </c>
      <c r="F15" s="22">
        <f>SUM(F64)</f>
        <v>40</v>
      </c>
      <c r="G15" s="22">
        <f>SUM(G64)</f>
        <v>39.63</v>
      </c>
      <c r="H15" s="26" t="s">
        <v>15</v>
      </c>
      <c r="I15" s="22">
        <f>SUM(I64)</f>
        <v>39.63</v>
      </c>
      <c r="J15" s="23">
        <f>SUM(J64)</f>
        <v>0</v>
      </c>
    </row>
    <row r="16" spans="1:10" ht="93" customHeight="1">
      <c r="A16" s="27" t="s">
        <v>10</v>
      </c>
      <c r="B16" s="28" t="s">
        <v>63</v>
      </c>
      <c r="C16" s="28" t="s">
        <v>5</v>
      </c>
      <c r="D16" s="17">
        <f>D18+D25</f>
        <v>44762.8</v>
      </c>
      <c r="E16" s="17">
        <f>SUM(E18+E25)</f>
        <v>0</v>
      </c>
      <c r="F16" s="17">
        <f>SUM(F18+F25)</f>
        <v>44762.8</v>
      </c>
      <c r="G16" s="17">
        <f>SUM(G18+G25)</f>
        <v>44366.683090000006</v>
      </c>
      <c r="H16" s="29" t="s">
        <v>15</v>
      </c>
      <c r="I16" s="17">
        <f>SUM(I18+I25)</f>
        <v>44258.88309</v>
      </c>
      <c r="J16" s="30">
        <f>SUM(J18+J25)</f>
        <v>0</v>
      </c>
    </row>
    <row r="17" spans="1:10" ht="24" customHeight="1">
      <c r="A17" s="31"/>
      <c r="B17" s="64" t="s">
        <v>20</v>
      </c>
      <c r="C17" s="64"/>
      <c r="D17" s="64"/>
      <c r="E17" s="64"/>
      <c r="F17" s="64"/>
      <c r="G17" s="64"/>
      <c r="H17" s="64"/>
      <c r="I17" s="64"/>
      <c r="J17" s="64"/>
    </row>
    <row r="18" spans="1:10" ht="134.25" customHeight="1">
      <c r="A18" s="19"/>
      <c r="B18" s="56" t="s">
        <v>70</v>
      </c>
      <c r="C18" s="56" t="s">
        <v>5</v>
      </c>
      <c r="D18" s="22">
        <f>SUM(D19:D24)</f>
        <v>41502.5</v>
      </c>
      <c r="E18" s="22">
        <f>SUM(E22:E23)</f>
        <v>0</v>
      </c>
      <c r="F18" s="22">
        <f>SUM(F19,F20,F21,F22,F23,F24)</f>
        <v>41502.5</v>
      </c>
      <c r="G18" s="23">
        <f>SUM(G19:G24)</f>
        <v>41004.88309</v>
      </c>
      <c r="H18" s="26" t="s">
        <v>15</v>
      </c>
      <c r="I18" s="23">
        <f>SUM(I19:I24)</f>
        <v>41004.88309</v>
      </c>
      <c r="J18" s="23">
        <f>SUM(J19:J24)</f>
        <v>0</v>
      </c>
    </row>
    <row r="19" spans="1:10" ht="274.5" customHeight="1">
      <c r="A19" s="19"/>
      <c r="B19" s="32" t="s">
        <v>43</v>
      </c>
      <c r="C19" s="56" t="s">
        <v>5</v>
      </c>
      <c r="D19" s="22">
        <v>41117.5</v>
      </c>
      <c r="E19" s="22">
        <v>0</v>
      </c>
      <c r="F19" s="22">
        <v>41117.5</v>
      </c>
      <c r="G19" s="22">
        <v>40620.68309</v>
      </c>
      <c r="H19" s="26" t="s">
        <v>15</v>
      </c>
      <c r="I19" s="22">
        <v>40620.68309</v>
      </c>
      <c r="J19" s="23">
        <v>0</v>
      </c>
    </row>
    <row r="20" spans="1:11" ht="115.5" customHeight="1">
      <c r="A20" s="20"/>
      <c r="B20" s="56" t="s">
        <v>44</v>
      </c>
      <c r="C20" s="56" t="s">
        <v>5</v>
      </c>
      <c r="D20" s="22">
        <v>20</v>
      </c>
      <c r="E20" s="22">
        <v>0</v>
      </c>
      <c r="F20" s="22">
        <v>20</v>
      </c>
      <c r="G20" s="23">
        <v>20</v>
      </c>
      <c r="H20" s="26" t="s">
        <v>15</v>
      </c>
      <c r="I20" s="23">
        <v>20</v>
      </c>
      <c r="J20" s="23">
        <v>0</v>
      </c>
      <c r="K20" s="1"/>
    </row>
    <row r="21" spans="1:10" ht="127.5" customHeight="1">
      <c r="A21" s="20"/>
      <c r="B21" s="56" t="s">
        <v>45</v>
      </c>
      <c r="C21" s="56" t="s">
        <v>5</v>
      </c>
      <c r="D21" s="22">
        <v>200</v>
      </c>
      <c r="E21" s="22">
        <v>0</v>
      </c>
      <c r="F21" s="22">
        <v>200</v>
      </c>
      <c r="G21" s="23">
        <v>199.4</v>
      </c>
      <c r="H21" s="26" t="s">
        <v>15</v>
      </c>
      <c r="I21" s="23">
        <v>199.4</v>
      </c>
      <c r="J21" s="23">
        <v>0</v>
      </c>
    </row>
    <row r="22" spans="1:10" ht="70.5" customHeight="1">
      <c r="A22" s="20"/>
      <c r="B22" s="56" t="s">
        <v>46</v>
      </c>
      <c r="C22" s="56" t="s">
        <v>5</v>
      </c>
      <c r="D22" s="22">
        <v>150</v>
      </c>
      <c r="E22" s="22">
        <v>0</v>
      </c>
      <c r="F22" s="22">
        <v>150</v>
      </c>
      <c r="G22" s="22">
        <v>150</v>
      </c>
      <c r="H22" s="26" t="s">
        <v>15</v>
      </c>
      <c r="I22" s="22">
        <v>150</v>
      </c>
      <c r="J22" s="23">
        <v>0</v>
      </c>
    </row>
    <row r="23" spans="1:10" ht="128.25" customHeight="1">
      <c r="A23" s="20"/>
      <c r="B23" s="56" t="s">
        <v>13</v>
      </c>
      <c r="C23" s="56" t="s">
        <v>5</v>
      </c>
      <c r="D23" s="22">
        <v>10</v>
      </c>
      <c r="E23" s="22">
        <v>0</v>
      </c>
      <c r="F23" s="22">
        <v>10</v>
      </c>
      <c r="G23" s="22">
        <v>9.8</v>
      </c>
      <c r="H23" s="26" t="s">
        <v>15</v>
      </c>
      <c r="I23" s="22">
        <v>9.8</v>
      </c>
      <c r="J23" s="23">
        <v>0</v>
      </c>
    </row>
    <row r="24" spans="1:10" ht="100.5" customHeight="1">
      <c r="A24" s="20"/>
      <c r="B24" s="56" t="s">
        <v>47</v>
      </c>
      <c r="C24" s="56" t="s">
        <v>5</v>
      </c>
      <c r="D24" s="22">
        <v>5</v>
      </c>
      <c r="E24" s="22">
        <v>0</v>
      </c>
      <c r="F24" s="22">
        <v>5</v>
      </c>
      <c r="G24" s="22">
        <v>5</v>
      </c>
      <c r="H24" s="26" t="s">
        <v>15</v>
      </c>
      <c r="I24" s="22">
        <v>5</v>
      </c>
      <c r="J24" s="23">
        <v>0</v>
      </c>
    </row>
    <row r="25" spans="1:10" ht="126">
      <c r="A25" s="20"/>
      <c r="B25" s="21" t="s">
        <v>56</v>
      </c>
      <c r="C25" s="56" t="s">
        <v>5</v>
      </c>
      <c r="D25" s="22">
        <f>SUM(D26)</f>
        <v>3260.3</v>
      </c>
      <c r="E25" s="22">
        <f>SUM(E26)</f>
        <v>0</v>
      </c>
      <c r="F25" s="22">
        <f>SUM(F26)</f>
        <v>3260.3</v>
      </c>
      <c r="G25" s="22">
        <f>SUM(G26)</f>
        <v>3361.8</v>
      </c>
      <c r="H25" s="26" t="s">
        <v>15</v>
      </c>
      <c r="I25" s="22">
        <f>SUM(I26)</f>
        <v>3254</v>
      </c>
      <c r="J25" s="23">
        <f>SUM(J26)</f>
        <v>0</v>
      </c>
    </row>
    <row r="26" spans="1:10" ht="168" customHeight="1">
      <c r="A26" s="20"/>
      <c r="B26" s="56" t="s">
        <v>67</v>
      </c>
      <c r="C26" s="56" t="s">
        <v>5</v>
      </c>
      <c r="D26" s="33">
        <v>3260.3</v>
      </c>
      <c r="E26" s="22">
        <v>0</v>
      </c>
      <c r="F26" s="33">
        <v>3260.3</v>
      </c>
      <c r="G26" s="22">
        <v>3361.8</v>
      </c>
      <c r="H26" s="26" t="s">
        <v>15</v>
      </c>
      <c r="I26" s="22">
        <v>3254</v>
      </c>
      <c r="J26" s="22">
        <v>0</v>
      </c>
    </row>
    <row r="27" spans="1:10" ht="108.75" customHeight="1">
      <c r="A27" s="27" t="s">
        <v>11</v>
      </c>
      <c r="B27" s="13" t="s">
        <v>62</v>
      </c>
      <c r="C27" s="14" t="s">
        <v>5</v>
      </c>
      <c r="D27" s="16">
        <f>SUM(D29)</f>
        <v>28893.2</v>
      </c>
      <c r="E27" s="17">
        <f>SUM(E29)</f>
        <v>0</v>
      </c>
      <c r="F27" s="16">
        <f>SUM(F29)</f>
        <v>28893.2</v>
      </c>
      <c r="G27" s="16">
        <f>SUM(G29)</f>
        <v>28893.2</v>
      </c>
      <c r="H27" s="30" t="s">
        <v>15</v>
      </c>
      <c r="I27" s="17">
        <f>SUM(I30:I37)</f>
        <v>28893.2</v>
      </c>
      <c r="J27" s="30">
        <f>SUM(J29)</f>
        <v>0</v>
      </c>
    </row>
    <row r="28" spans="1:10" ht="19.5" customHeight="1">
      <c r="A28" s="27"/>
      <c r="B28" s="66" t="s">
        <v>20</v>
      </c>
      <c r="C28" s="66"/>
      <c r="D28" s="66"/>
      <c r="E28" s="66"/>
      <c r="F28" s="66"/>
      <c r="G28" s="66"/>
      <c r="H28" s="66"/>
      <c r="I28" s="66"/>
      <c r="J28" s="66"/>
    </row>
    <row r="29" spans="1:10" ht="126">
      <c r="A29" s="27"/>
      <c r="B29" s="21" t="s">
        <v>82</v>
      </c>
      <c r="C29" s="11" t="s">
        <v>5</v>
      </c>
      <c r="D29" s="34">
        <f>SUM(D30:D37)</f>
        <v>28893.2</v>
      </c>
      <c r="E29" s="22">
        <v>0</v>
      </c>
      <c r="F29" s="34">
        <f>SUM(F30:F37)</f>
        <v>28893.2</v>
      </c>
      <c r="G29" s="35">
        <f>SUM(G30:G37)</f>
        <v>28893.2</v>
      </c>
      <c r="H29" s="23" t="s">
        <v>15</v>
      </c>
      <c r="I29" s="22">
        <f>SUM(I30:I37)</f>
        <v>28893.2</v>
      </c>
      <c r="J29" s="23">
        <v>0</v>
      </c>
    </row>
    <row r="30" spans="1:11" ht="312" customHeight="1">
      <c r="A30" s="19"/>
      <c r="B30" s="57" t="s">
        <v>58</v>
      </c>
      <c r="C30" s="11" t="s">
        <v>5</v>
      </c>
      <c r="D30" s="36">
        <v>28603.5</v>
      </c>
      <c r="E30" s="22">
        <v>0</v>
      </c>
      <c r="F30" s="36">
        <v>28603.5</v>
      </c>
      <c r="G30" s="35">
        <v>28603.5</v>
      </c>
      <c r="H30" s="23" t="s">
        <v>15</v>
      </c>
      <c r="I30" s="35">
        <v>28603.5</v>
      </c>
      <c r="J30" s="23">
        <v>0</v>
      </c>
      <c r="K30" s="5"/>
    </row>
    <row r="31" spans="1:10" ht="362.25" customHeight="1">
      <c r="A31" s="20"/>
      <c r="B31" s="57" t="s">
        <v>39</v>
      </c>
      <c r="C31" s="11" t="s">
        <v>5</v>
      </c>
      <c r="D31" s="22">
        <v>44.9</v>
      </c>
      <c r="E31" s="22">
        <v>0</v>
      </c>
      <c r="F31" s="22">
        <v>44.9</v>
      </c>
      <c r="G31" s="22">
        <v>44.9</v>
      </c>
      <c r="H31" s="24" t="s">
        <v>15</v>
      </c>
      <c r="I31" s="22">
        <v>44.9</v>
      </c>
      <c r="J31" s="23">
        <v>0</v>
      </c>
    </row>
    <row r="32" spans="1:10" ht="135" customHeight="1">
      <c r="A32" s="20"/>
      <c r="B32" s="57" t="s">
        <v>38</v>
      </c>
      <c r="C32" s="11"/>
      <c r="D32" s="22">
        <v>38.8</v>
      </c>
      <c r="E32" s="22">
        <v>0</v>
      </c>
      <c r="F32" s="22">
        <v>38.8</v>
      </c>
      <c r="G32" s="22">
        <v>38.8</v>
      </c>
      <c r="H32" s="24" t="s">
        <v>15</v>
      </c>
      <c r="I32" s="22">
        <v>38.8</v>
      </c>
      <c r="J32" s="23">
        <v>0</v>
      </c>
    </row>
    <row r="33" spans="1:10" ht="131.25" customHeight="1">
      <c r="A33" s="20"/>
      <c r="B33" s="57" t="s">
        <v>37</v>
      </c>
      <c r="C33" s="11" t="s">
        <v>5</v>
      </c>
      <c r="D33" s="37">
        <v>21</v>
      </c>
      <c r="E33" s="22">
        <v>0</v>
      </c>
      <c r="F33" s="37">
        <v>21</v>
      </c>
      <c r="G33" s="22">
        <v>21</v>
      </c>
      <c r="H33" s="24" t="s">
        <v>15</v>
      </c>
      <c r="I33" s="22">
        <v>21</v>
      </c>
      <c r="J33" s="23">
        <v>0</v>
      </c>
    </row>
    <row r="34" spans="1:10" ht="117.75" customHeight="1">
      <c r="A34" s="20"/>
      <c r="B34" s="57" t="s">
        <v>13</v>
      </c>
      <c r="C34" s="11" t="s">
        <v>5</v>
      </c>
      <c r="D34" s="38">
        <v>16</v>
      </c>
      <c r="E34" s="22">
        <v>0</v>
      </c>
      <c r="F34" s="38">
        <v>16</v>
      </c>
      <c r="G34" s="22">
        <v>16</v>
      </c>
      <c r="H34" s="24" t="s">
        <v>15</v>
      </c>
      <c r="I34" s="22">
        <v>16</v>
      </c>
      <c r="J34" s="23">
        <v>0</v>
      </c>
    </row>
    <row r="35" spans="1:11" ht="289.5" customHeight="1">
      <c r="A35" s="20"/>
      <c r="B35" s="57" t="s">
        <v>14</v>
      </c>
      <c r="C35" s="11" t="s">
        <v>5</v>
      </c>
      <c r="D35" s="22">
        <v>134</v>
      </c>
      <c r="E35" s="22">
        <v>0</v>
      </c>
      <c r="F35" s="22">
        <v>134</v>
      </c>
      <c r="G35" s="22">
        <v>134</v>
      </c>
      <c r="H35" s="24" t="s">
        <v>15</v>
      </c>
      <c r="I35" s="22">
        <v>134</v>
      </c>
      <c r="J35" s="23">
        <v>0</v>
      </c>
      <c r="K35" s="1"/>
    </row>
    <row r="36" spans="1:10" ht="119.25" customHeight="1">
      <c r="A36" s="20"/>
      <c r="B36" s="21" t="s">
        <v>12</v>
      </c>
      <c r="C36" s="11" t="s">
        <v>5</v>
      </c>
      <c r="D36" s="22">
        <v>35</v>
      </c>
      <c r="E36" s="22">
        <v>0</v>
      </c>
      <c r="F36" s="22">
        <v>35</v>
      </c>
      <c r="G36" s="22">
        <v>35</v>
      </c>
      <c r="H36" s="24" t="s">
        <v>15</v>
      </c>
      <c r="I36" s="22">
        <v>35</v>
      </c>
      <c r="J36" s="23">
        <v>0</v>
      </c>
    </row>
    <row r="37" spans="1:10" ht="174" customHeight="1">
      <c r="A37" s="20"/>
      <c r="B37" s="58" t="s">
        <v>36</v>
      </c>
      <c r="C37" s="59" t="s">
        <v>5</v>
      </c>
      <c r="D37" s="60">
        <v>0</v>
      </c>
      <c r="E37" s="60">
        <v>0</v>
      </c>
      <c r="F37" s="60">
        <v>0</v>
      </c>
      <c r="G37" s="60">
        <v>0</v>
      </c>
      <c r="H37" s="61" t="s">
        <v>15</v>
      </c>
      <c r="I37" s="60">
        <v>0</v>
      </c>
      <c r="J37" s="62">
        <v>0</v>
      </c>
    </row>
    <row r="38" spans="1:10" ht="99" customHeight="1">
      <c r="A38" s="27" t="s">
        <v>18</v>
      </c>
      <c r="B38" s="39" t="s">
        <v>64</v>
      </c>
      <c r="C38" s="11" t="s">
        <v>5</v>
      </c>
      <c r="D38" s="40">
        <f>SUM(D40,D43,D59,D64,D61)</f>
        <v>28339.8</v>
      </c>
      <c r="E38" s="17">
        <f>SUM(E43,E59)</f>
        <v>0</v>
      </c>
      <c r="F38" s="40">
        <f>SUM(F40,F43,F59,F61,F64)</f>
        <v>28339.8</v>
      </c>
      <c r="G38" s="40">
        <f>SUM(G40,G43,G59,G61,G64)</f>
        <v>28400.86</v>
      </c>
      <c r="H38" s="24" t="s">
        <v>15</v>
      </c>
      <c r="I38" s="40">
        <f>SUM(I40,I43,I59,I61,I64)</f>
        <v>27836.690000000002</v>
      </c>
      <c r="J38" s="17">
        <f>SUM(J40,J43,J59)</f>
        <v>0</v>
      </c>
    </row>
    <row r="39" spans="1:10" ht="18.75" customHeight="1">
      <c r="A39" s="27"/>
      <c r="B39" s="66" t="s">
        <v>20</v>
      </c>
      <c r="C39" s="66"/>
      <c r="D39" s="66"/>
      <c r="E39" s="66"/>
      <c r="F39" s="66"/>
      <c r="G39" s="66"/>
      <c r="H39" s="66"/>
      <c r="I39" s="66"/>
      <c r="J39" s="66"/>
    </row>
    <row r="40" spans="1:10" ht="132" customHeight="1">
      <c r="A40" s="20"/>
      <c r="B40" s="21" t="s">
        <v>68</v>
      </c>
      <c r="C40" s="11" t="s">
        <v>5</v>
      </c>
      <c r="D40" s="41">
        <f>SUM(D41:D42)</f>
        <v>1170</v>
      </c>
      <c r="E40" s="22">
        <v>0</v>
      </c>
      <c r="F40" s="41">
        <f>SUM(F41:F42)</f>
        <v>1170</v>
      </c>
      <c r="G40" s="22">
        <f>SUM(G41,G42)</f>
        <v>1170</v>
      </c>
      <c r="H40" s="24" t="s">
        <v>15</v>
      </c>
      <c r="I40" s="26">
        <f>SUM(I41,I42)</f>
        <v>1169.93</v>
      </c>
      <c r="J40" s="22">
        <f>SUM(J41)</f>
        <v>0</v>
      </c>
    </row>
    <row r="41" spans="1:10" ht="142.5" customHeight="1">
      <c r="A41" s="20"/>
      <c r="B41" s="21" t="s">
        <v>21</v>
      </c>
      <c r="C41" s="11" t="s">
        <v>5</v>
      </c>
      <c r="D41" s="38">
        <v>1050</v>
      </c>
      <c r="E41" s="22">
        <v>0</v>
      </c>
      <c r="F41" s="38">
        <v>1050</v>
      </c>
      <c r="G41" s="22">
        <v>1050</v>
      </c>
      <c r="H41" s="24" t="s">
        <v>15</v>
      </c>
      <c r="I41" s="22">
        <v>1049.93</v>
      </c>
      <c r="J41" s="26">
        <v>0</v>
      </c>
    </row>
    <row r="42" spans="1:10" ht="294">
      <c r="A42" s="20"/>
      <c r="B42" s="42" t="s">
        <v>77</v>
      </c>
      <c r="C42" s="11" t="s">
        <v>5</v>
      </c>
      <c r="D42" s="22">
        <v>120</v>
      </c>
      <c r="E42" s="22">
        <v>0</v>
      </c>
      <c r="F42" s="22">
        <v>120</v>
      </c>
      <c r="G42" s="22">
        <v>120</v>
      </c>
      <c r="H42" s="24" t="s">
        <v>15</v>
      </c>
      <c r="I42" s="22">
        <v>120</v>
      </c>
      <c r="J42" s="22">
        <v>0</v>
      </c>
    </row>
    <row r="43" spans="1:10" ht="133.5" customHeight="1">
      <c r="A43" s="20"/>
      <c r="B43" s="25" t="s">
        <v>56</v>
      </c>
      <c r="C43" s="11" t="s">
        <v>5</v>
      </c>
      <c r="D43" s="22">
        <f>SUM(D44:D58)</f>
        <v>17127.3</v>
      </c>
      <c r="E43" s="22">
        <f>SUM(E53,E56,E57)</f>
        <v>0</v>
      </c>
      <c r="F43" s="22">
        <f>SUM(F44:F58)</f>
        <v>17127.3</v>
      </c>
      <c r="G43" s="22">
        <f>SUM(G44:G58)</f>
        <v>17366.87</v>
      </c>
      <c r="H43" s="24" t="s">
        <v>15</v>
      </c>
      <c r="I43" s="22">
        <f>SUM(I44:I58)</f>
        <v>16817.54</v>
      </c>
      <c r="J43" s="22">
        <v>0</v>
      </c>
    </row>
    <row r="44" spans="1:11" ht="63.75" customHeight="1">
      <c r="A44" s="20"/>
      <c r="B44" s="43" t="s">
        <v>24</v>
      </c>
      <c r="C44" s="11" t="s">
        <v>5</v>
      </c>
      <c r="D44" s="44">
        <v>144</v>
      </c>
      <c r="E44" s="22">
        <v>0</v>
      </c>
      <c r="F44" s="44">
        <v>144</v>
      </c>
      <c r="G44" s="22">
        <v>143.66</v>
      </c>
      <c r="H44" s="24" t="s">
        <v>15</v>
      </c>
      <c r="I44" s="22">
        <v>143.66</v>
      </c>
      <c r="J44" s="22">
        <f aca="true" t="shared" si="0" ref="J44:J49">SUM(J45)</f>
        <v>0</v>
      </c>
      <c r="K44" s="10"/>
    </row>
    <row r="45" spans="1:10" ht="48" customHeight="1">
      <c r="A45" s="20"/>
      <c r="B45" s="43" t="s">
        <v>23</v>
      </c>
      <c r="C45" s="11" t="s">
        <v>5</v>
      </c>
      <c r="D45" s="44">
        <v>185</v>
      </c>
      <c r="E45" s="22">
        <v>0</v>
      </c>
      <c r="F45" s="44">
        <v>185</v>
      </c>
      <c r="G45" s="22">
        <v>184.23</v>
      </c>
      <c r="H45" s="24" t="s">
        <v>15</v>
      </c>
      <c r="I45" s="22">
        <v>184.23</v>
      </c>
      <c r="J45" s="22">
        <f t="shared" si="0"/>
        <v>0</v>
      </c>
    </row>
    <row r="46" spans="1:10" ht="32.25" customHeight="1">
      <c r="A46" s="20"/>
      <c r="B46" s="43" t="s">
        <v>22</v>
      </c>
      <c r="C46" s="11" t="s">
        <v>5</v>
      </c>
      <c r="D46" s="44">
        <v>200</v>
      </c>
      <c r="E46" s="22">
        <v>0</v>
      </c>
      <c r="F46" s="44">
        <v>200</v>
      </c>
      <c r="G46" s="44">
        <v>200</v>
      </c>
      <c r="H46" s="44" t="s">
        <v>41</v>
      </c>
      <c r="I46" s="44">
        <v>200</v>
      </c>
      <c r="J46" s="22">
        <f t="shared" si="0"/>
        <v>0</v>
      </c>
    </row>
    <row r="47" spans="1:10" ht="150" customHeight="1">
      <c r="A47" s="20"/>
      <c r="B47" s="43" t="s">
        <v>25</v>
      </c>
      <c r="C47" s="11" t="s">
        <v>5</v>
      </c>
      <c r="D47" s="44">
        <v>103</v>
      </c>
      <c r="E47" s="22">
        <v>0</v>
      </c>
      <c r="F47" s="44">
        <v>103</v>
      </c>
      <c r="G47" s="22">
        <v>102.88</v>
      </c>
      <c r="H47" s="44" t="s">
        <v>41</v>
      </c>
      <c r="I47" s="22">
        <v>102.88</v>
      </c>
      <c r="J47" s="22">
        <f t="shared" si="0"/>
        <v>0</v>
      </c>
    </row>
    <row r="48" spans="1:10" ht="69.75" customHeight="1">
      <c r="A48" s="20"/>
      <c r="B48" s="43" t="s">
        <v>28</v>
      </c>
      <c r="C48" s="11" t="s">
        <v>5</v>
      </c>
      <c r="D48" s="44">
        <v>210</v>
      </c>
      <c r="E48" s="22">
        <v>0</v>
      </c>
      <c r="F48" s="44">
        <v>210</v>
      </c>
      <c r="G48" s="22">
        <v>209.85</v>
      </c>
      <c r="H48" s="44" t="s">
        <v>41</v>
      </c>
      <c r="I48" s="22">
        <v>209.85</v>
      </c>
      <c r="J48" s="22">
        <f t="shared" si="0"/>
        <v>0</v>
      </c>
    </row>
    <row r="49" spans="1:10" ht="64.5" customHeight="1">
      <c r="A49" s="20"/>
      <c r="B49" s="43" t="s">
        <v>27</v>
      </c>
      <c r="C49" s="11" t="s">
        <v>5</v>
      </c>
      <c r="D49" s="44">
        <v>70</v>
      </c>
      <c r="E49" s="22">
        <v>0</v>
      </c>
      <c r="F49" s="44">
        <v>70</v>
      </c>
      <c r="G49" s="22">
        <v>70</v>
      </c>
      <c r="H49" s="24" t="s">
        <v>15</v>
      </c>
      <c r="I49" s="22">
        <v>70</v>
      </c>
      <c r="J49" s="22">
        <f t="shared" si="0"/>
        <v>0</v>
      </c>
    </row>
    <row r="50" spans="1:10" ht="65.25" customHeight="1">
      <c r="A50" s="19"/>
      <c r="B50" s="43" t="s">
        <v>26</v>
      </c>
      <c r="C50" s="11" t="s">
        <v>5</v>
      </c>
      <c r="D50" s="44">
        <v>150</v>
      </c>
      <c r="E50" s="22">
        <v>0</v>
      </c>
      <c r="F50" s="44">
        <v>150</v>
      </c>
      <c r="G50" s="22">
        <v>149.25</v>
      </c>
      <c r="H50" s="44" t="s">
        <v>41</v>
      </c>
      <c r="I50" s="22">
        <v>149.25</v>
      </c>
      <c r="J50" s="22">
        <f>SUM(J52)</f>
        <v>0</v>
      </c>
    </row>
    <row r="51" spans="1:10" ht="143.25" customHeight="1">
      <c r="A51" s="19"/>
      <c r="B51" s="57" t="s">
        <v>65</v>
      </c>
      <c r="C51" s="11"/>
      <c r="D51" s="22">
        <v>89</v>
      </c>
      <c r="E51" s="22">
        <v>0</v>
      </c>
      <c r="F51" s="22">
        <v>89</v>
      </c>
      <c r="G51" s="22">
        <v>88.15</v>
      </c>
      <c r="H51" s="44" t="s">
        <v>15</v>
      </c>
      <c r="I51" s="22">
        <v>88.15</v>
      </c>
      <c r="J51" s="22">
        <v>0</v>
      </c>
    </row>
    <row r="52" spans="1:10" ht="228" customHeight="1">
      <c r="A52" s="19"/>
      <c r="B52" s="43" t="s">
        <v>29</v>
      </c>
      <c r="C52" s="11" t="s">
        <v>5</v>
      </c>
      <c r="D52" s="44">
        <v>30</v>
      </c>
      <c r="E52" s="22">
        <v>0</v>
      </c>
      <c r="F52" s="44">
        <v>30</v>
      </c>
      <c r="G52" s="22">
        <v>29.46</v>
      </c>
      <c r="H52" s="44" t="s">
        <v>41</v>
      </c>
      <c r="I52" s="22">
        <v>29.46</v>
      </c>
      <c r="J52" s="22">
        <v>0</v>
      </c>
    </row>
    <row r="53" spans="1:10" ht="135.75" customHeight="1">
      <c r="A53" s="19"/>
      <c r="B53" s="57" t="s">
        <v>30</v>
      </c>
      <c r="C53" s="11" t="s">
        <v>5</v>
      </c>
      <c r="D53" s="44">
        <v>118</v>
      </c>
      <c r="E53" s="22">
        <v>0</v>
      </c>
      <c r="F53" s="44">
        <v>118</v>
      </c>
      <c r="G53" s="22">
        <v>117.9</v>
      </c>
      <c r="H53" s="45" t="s">
        <v>41</v>
      </c>
      <c r="I53" s="22">
        <v>117.9</v>
      </c>
      <c r="J53" s="22">
        <v>0</v>
      </c>
    </row>
    <row r="54" spans="1:10" ht="123" customHeight="1">
      <c r="A54" s="19"/>
      <c r="B54" s="57" t="s">
        <v>31</v>
      </c>
      <c r="C54" s="11" t="s">
        <v>5</v>
      </c>
      <c r="D54" s="44">
        <v>46</v>
      </c>
      <c r="E54" s="22">
        <v>0</v>
      </c>
      <c r="F54" s="44">
        <v>46</v>
      </c>
      <c r="G54" s="22">
        <v>45.6</v>
      </c>
      <c r="H54" s="45" t="s">
        <v>41</v>
      </c>
      <c r="I54" s="22">
        <v>11.4</v>
      </c>
      <c r="J54" s="22">
        <v>0</v>
      </c>
    </row>
    <row r="55" spans="1:10" ht="114" customHeight="1">
      <c r="A55" s="19"/>
      <c r="B55" s="57" t="s">
        <v>34</v>
      </c>
      <c r="C55" s="11" t="s">
        <v>5</v>
      </c>
      <c r="D55" s="44">
        <v>303</v>
      </c>
      <c r="E55" s="22">
        <v>0</v>
      </c>
      <c r="F55" s="44">
        <v>303</v>
      </c>
      <c r="G55" s="44">
        <v>303</v>
      </c>
      <c r="H55" s="46" t="s">
        <v>41</v>
      </c>
      <c r="I55" s="44">
        <v>303</v>
      </c>
      <c r="J55" s="22">
        <v>0</v>
      </c>
    </row>
    <row r="56" spans="1:10" ht="78.75" customHeight="1">
      <c r="A56" s="19"/>
      <c r="B56" s="57" t="s">
        <v>32</v>
      </c>
      <c r="C56" s="11" t="s">
        <v>5</v>
      </c>
      <c r="D56" s="44">
        <v>194</v>
      </c>
      <c r="E56" s="22">
        <v>0</v>
      </c>
      <c r="F56" s="44">
        <v>194</v>
      </c>
      <c r="G56" s="22">
        <v>194</v>
      </c>
      <c r="H56" s="45" t="s">
        <v>41</v>
      </c>
      <c r="I56" s="22">
        <v>194</v>
      </c>
      <c r="J56" s="22">
        <v>0</v>
      </c>
    </row>
    <row r="57" spans="1:11" ht="135" customHeight="1">
      <c r="A57" s="19"/>
      <c r="B57" s="57" t="s">
        <v>33</v>
      </c>
      <c r="C57" s="11" t="s">
        <v>5</v>
      </c>
      <c r="D57" s="33">
        <v>15085.3</v>
      </c>
      <c r="E57" s="22">
        <v>0</v>
      </c>
      <c r="F57" s="33">
        <v>15085.3</v>
      </c>
      <c r="G57" s="33">
        <v>15329.21</v>
      </c>
      <c r="H57" s="45" t="s">
        <v>41</v>
      </c>
      <c r="I57" s="33">
        <v>14814.08</v>
      </c>
      <c r="J57" s="22">
        <v>0</v>
      </c>
      <c r="K57" s="10"/>
    </row>
    <row r="58" spans="1:11" ht="135" customHeight="1">
      <c r="A58" s="19"/>
      <c r="B58" s="21" t="s">
        <v>85</v>
      </c>
      <c r="C58" s="11" t="s">
        <v>5</v>
      </c>
      <c r="D58" s="33">
        <v>200</v>
      </c>
      <c r="E58" s="22">
        <v>0</v>
      </c>
      <c r="F58" s="33">
        <v>200</v>
      </c>
      <c r="G58" s="33">
        <v>199.68</v>
      </c>
      <c r="H58" s="45" t="s">
        <v>15</v>
      </c>
      <c r="I58" s="22">
        <v>199.68</v>
      </c>
      <c r="J58" s="48">
        <v>0</v>
      </c>
      <c r="K58" s="1"/>
    </row>
    <row r="59" spans="1:10" ht="174.75" customHeight="1">
      <c r="A59" s="19"/>
      <c r="B59" s="57" t="s">
        <v>57</v>
      </c>
      <c r="C59" s="11" t="s">
        <v>5</v>
      </c>
      <c r="D59" s="22">
        <f>SUM(D60)</f>
        <v>9907.5</v>
      </c>
      <c r="E59" s="22">
        <f>SUM(E60)</f>
        <v>0</v>
      </c>
      <c r="F59" s="22">
        <f>SUM(F60)</f>
        <v>9907.5</v>
      </c>
      <c r="G59" s="22">
        <f>SUM(G60)</f>
        <v>9729.36</v>
      </c>
      <c r="H59" s="24" t="s">
        <v>15</v>
      </c>
      <c r="I59" s="22">
        <f>SUM(I60)</f>
        <v>9714.59</v>
      </c>
      <c r="J59" s="22">
        <f>SUM(J60:J60)</f>
        <v>0</v>
      </c>
    </row>
    <row r="60" spans="1:11" ht="183.75" customHeight="1">
      <c r="A60" s="19"/>
      <c r="B60" s="57" t="s">
        <v>40</v>
      </c>
      <c r="C60" s="11" t="s">
        <v>5</v>
      </c>
      <c r="D60" s="48">
        <v>9907.5</v>
      </c>
      <c r="E60" s="48">
        <v>0</v>
      </c>
      <c r="F60" s="48">
        <v>9907.5</v>
      </c>
      <c r="G60" s="48">
        <v>9729.36</v>
      </c>
      <c r="H60" s="49" t="s">
        <v>15</v>
      </c>
      <c r="I60" s="48">
        <v>9714.59</v>
      </c>
      <c r="J60" s="22">
        <v>0</v>
      </c>
      <c r="K60" s="6"/>
    </row>
    <row r="61" spans="1:11" ht="78.75" customHeight="1">
      <c r="A61" s="19"/>
      <c r="B61" s="57" t="s">
        <v>76</v>
      </c>
      <c r="C61" s="11" t="s">
        <v>5</v>
      </c>
      <c r="D61" s="48">
        <f>SUM(D62:D63)</f>
        <v>95</v>
      </c>
      <c r="E61" s="48">
        <f>SUM(E62:E63)</f>
        <v>0</v>
      </c>
      <c r="F61" s="48">
        <f>SUM(F62:F63)</f>
        <v>95</v>
      </c>
      <c r="G61" s="48">
        <f>SUM(G62:G63)</f>
        <v>95</v>
      </c>
      <c r="H61" s="49" t="s">
        <v>15</v>
      </c>
      <c r="I61" s="48">
        <f>SUM(I62:I63)</f>
        <v>95</v>
      </c>
      <c r="J61" s="22">
        <f>SUM(J62:J63)</f>
        <v>0</v>
      </c>
      <c r="K61" s="1"/>
    </row>
    <row r="62" spans="1:11" ht="141" customHeight="1">
      <c r="A62" s="19"/>
      <c r="B62" s="50" t="s">
        <v>86</v>
      </c>
      <c r="C62" s="51" t="s">
        <v>5</v>
      </c>
      <c r="D62" s="48">
        <v>50</v>
      </c>
      <c r="E62" s="48">
        <v>0</v>
      </c>
      <c r="F62" s="48">
        <v>50</v>
      </c>
      <c r="G62" s="48">
        <v>50</v>
      </c>
      <c r="H62" s="49" t="s">
        <v>15</v>
      </c>
      <c r="I62" s="48">
        <v>50</v>
      </c>
      <c r="J62" s="22">
        <v>0</v>
      </c>
      <c r="K62" s="1"/>
    </row>
    <row r="63" spans="1:11" ht="93" customHeight="1">
      <c r="A63" s="19"/>
      <c r="B63" s="50" t="s">
        <v>74</v>
      </c>
      <c r="C63" s="51" t="s">
        <v>5</v>
      </c>
      <c r="D63" s="48">
        <v>45</v>
      </c>
      <c r="E63" s="48">
        <v>0</v>
      </c>
      <c r="F63" s="48">
        <v>45</v>
      </c>
      <c r="G63" s="48">
        <v>45</v>
      </c>
      <c r="H63" s="49" t="s">
        <v>15</v>
      </c>
      <c r="I63" s="48">
        <v>45</v>
      </c>
      <c r="J63" s="22">
        <v>0</v>
      </c>
      <c r="K63" s="1"/>
    </row>
    <row r="64" spans="1:11" ht="99.75" customHeight="1">
      <c r="A64" s="19"/>
      <c r="B64" s="21" t="s">
        <v>75</v>
      </c>
      <c r="C64" s="51" t="s">
        <v>5</v>
      </c>
      <c r="D64" s="22">
        <f>SUM(D65)</f>
        <v>40</v>
      </c>
      <c r="E64" s="22">
        <f>SUM(E65)</f>
        <v>0</v>
      </c>
      <c r="F64" s="22">
        <f>SUM(F65)</f>
        <v>40</v>
      </c>
      <c r="G64" s="22">
        <f>G65</f>
        <v>39.63</v>
      </c>
      <c r="H64" s="24" t="s">
        <v>15</v>
      </c>
      <c r="I64" s="22">
        <f>SUM(I65)</f>
        <v>39.63</v>
      </c>
      <c r="J64" s="22">
        <f>SUM(J65)</f>
        <v>0</v>
      </c>
      <c r="K64" s="1"/>
    </row>
    <row r="65" spans="1:15" ht="161.25" customHeight="1">
      <c r="A65" s="19"/>
      <c r="B65" s="50" t="s">
        <v>73</v>
      </c>
      <c r="C65" s="51" t="s">
        <v>5</v>
      </c>
      <c r="D65" s="48">
        <v>40</v>
      </c>
      <c r="E65" s="48">
        <v>0</v>
      </c>
      <c r="F65" s="48">
        <v>40</v>
      </c>
      <c r="G65" s="48">
        <v>39.63</v>
      </c>
      <c r="H65" s="49" t="s">
        <v>15</v>
      </c>
      <c r="I65" s="48">
        <v>39.63</v>
      </c>
      <c r="J65" s="22">
        <v>0</v>
      </c>
      <c r="O65" s="5"/>
    </row>
    <row r="66" spans="1:15" ht="49.5" customHeight="1">
      <c r="A66" s="52" t="s">
        <v>19</v>
      </c>
      <c r="B66" s="39" t="s">
        <v>61</v>
      </c>
      <c r="C66" s="11" t="s">
        <v>5</v>
      </c>
      <c r="D66" s="17">
        <f>SUM(D68,D75)</f>
        <v>32837.4</v>
      </c>
      <c r="E66" s="53">
        <v>0</v>
      </c>
      <c r="F66" s="17">
        <f>SUM(F68,F75)</f>
        <v>32837.4</v>
      </c>
      <c r="G66" s="17">
        <f>SUM(G75,G68)</f>
        <v>32457.76761</v>
      </c>
      <c r="H66" s="44" t="s">
        <v>15</v>
      </c>
      <c r="I66" s="17">
        <f>SUM(I68,I75)</f>
        <v>32457.76761</v>
      </c>
      <c r="J66" s="17">
        <f>SUM(J67)</f>
        <v>0</v>
      </c>
      <c r="O66" s="1"/>
    </row>
    <row r="67" spans="1:10" ht="15.75">
      <c r="A67" s="19"/>
      <c r="B67" s="66" t="s">
        <v>20</v>
      </c>
      <c r="C67" s="66"/>
      <c r="D67" s="66"/>
      <c r="E67" s="66"/>
      <c r="F67" s="66"/>
      <c r="G67" s="66"/>
      <c r="H67" s="66"/>
      <c r="I67" s="66"/>
      <c r="J67" s="66"/>
    </row>
    <row r="68" spans="1:10" ht="126">
      <c r="A68" s="19"/>
      <c r="B68" s="57" t="s">
        <v>55</v>
      </c>
      <c r="C68" s="11" t="s">
        <v>5</v>
      </c>
      <c r="D68" s="22">
        <f>SUM(D69,D70,D71,D72,D73,D74)</f>
        <v>10138.400000000001</v>
      </c>
      <c r="E68" s="44">
        <v>0</v>
      </c>
      <c r="F68" s="22">
        <f>SUM(F69,F70,F71,F72,F73,F74)</f>
        <v>10138.400000000001</v>
      </c>
      <c r="G68" s="22">
        <f>SUM(G69,G70,G71,G73,G74,G72)</f>
        <v>10138</v>
      </c>
      <c r="H68" s="44" t="s">
        <v>15</v>
      </c>
      <c r="I68" s="22">
        <f>SUM(I69,I70,I71,I72,I73,I74)</f>
        <v>10138</v>
      </c>
      <c r="J68" s="22">
        <f>SUM(J69:J74)</f>
        <v>0</v>
      </c>
    </row>
    <row r="69" spans="1:10" ht="74.25" customHeight="1">
      <c r="A69" s="19"/>
      <c r="B69" s="21" t="s">
        <v>49</v>
      </c>
      <c r="C69" s="11" t="s">
        <v>5</v>
      </c>
      <c r="D69" s="47">
        <v>702.4</v>
      </c>
      <c r="E69" s="44">
        <v>0</v>
      </c>
      <c r="F69" s="47">
        <v>702.4</v>
      </c>
      <c r="G69" s="22">
        <v>702.4</v>
      </c>
      <c r="H69" s="11" t="s">
        <v>15</v>
      </c>
      <c r="I69" s="22">
        <v>702.4</v>
      </c>
      <c r="J69" s="22">
        <f aca="true" t="shared" si="1" ref="J69:J75">SUM(J70)</f>
        <v>0</v>
      </c>
    </row>
    <row r="70" spans="1:10" ht="181.5" customHeight="1">
      <c r="A70" s="19"/>
      <c r="B70" s="21" t="s">
        <v>50</v>
      </c>
      <c r="C70" s="11" t="s">
        <v>5</v>
      </c>
      <c r="D70" s="22">
        <v>796.5</v>
      </c>
      <c r="E70" s="44">
        <v>0</v>
      </c>
      <c r="F70" s="22">
        <v>796.5</v>
      </c>
      <c r="G70" s="22">
        <v>796.5</v>
      </c>
      <c r="H70" s="44" t="s">
        <v>15</v>
      </c>
      <c r="I70" s="22">
        <v>796.5</v>
      </c>
      <c r="J70" s="22">
        <f t="shared" si="1"/>
        <v>0</v>
      </c>
    </row>
    <row r="71" spans="1:10" ht="102.75" customHeight="1">
      <c r="A71" s="19"/>
      <c r="B71" s="21" t="s">
        <v>66</v>
      </c>
      <c r="C71" s="11" t="s">
        <v>5</v>
      </c>
      <c r="D71" s="47">
        <v>49.9</v>
      </c>
      <c r="E71" s="44">
        <v>0</v>
      </c>
      <c r="F71" s="47">
        <v>49.9</v>
      </c>
      <c r="G71" s="47">
        <v>49.9</v>
      </c>
      <c r="H71" s="44" t="s">
        <v>15</v>
      </c>
      <c r="I71" s="47">
        <v>49.9</v>
      </c>
      <c r="J71" s="22">
        <f t="shared" si="1"/>
        <v>0</v>
      </c>
    </row>
    <row r="72" spans="1:10" ht="325.5" customHeight="1">
      <c r="A72" s="19"/>
      <c r="B72" s="21" t="s">
        <v>51</v>
      </c>
      <c r="C72" s="11" t="s">
        <v>5</v>
      </c>
      <c r="D72" s="47">
        <v>449.7</v>
      </c>
      <c r="E72" s="44">
        <v>0</v>
      </c>
      <c r="F72" s="47">
        <v>449.7</v>
      </c>
      <c r="G72" s="47">
        <v>449.7</v>
      </c>
      <c r="H72" s="44" t="s">
        <v>15</v>
      </c>
      <c r="I72" s="47">
        <v>449.7</v>
      </c>
      <c r="J72" s="22">
        <f t="shared" si="1"/>
        <v>0</v>
      </c>
    </row>
    <row r="73" spans="1:10" ht="164.25" customHeight="1">
      <c r="A73" s="19"/>
      <c r="B73" s="21" t="s">
        <v>52</v>
      </c>
      <c r="C73" s="11" t="s">
        <v>5</v>
      </c>
      <c r="D73" s="44">
        <v>99.8</v>
      </c>
      <c r="E73" s="44">
        <v>0</v>
      </c>
      <c r="F73" s="44">
        <v>99.8</v>
      </c>
      <c r="G73" s="44">
        <v>99.8</v>
      </c>
      <c r="H73" s="44" t="s">
        <v>15</v>
      </c>
      <c r="I73" s="44">
        <v>99.8</v>
      </c>
      <c r="J73" s="22">
        <f t="shared" si="1"/>
        <v>0</v>
      </c>
    </row>
    <row r="74" spans="1:10" ht="141.75">
      <c r="A74" s="19"/>
      <c r="B74" s="21" t="s">
        <v>53</v>
      </c>
      <c r="C74" s="11" t="s">
        <v>5</v>
      </c>
      <c r="D74" s="47">
        <v>8040.1</v>
      </c>
      <c r="E74" s="44">
        <v>0</v>
      </c>
      <c r="F74" s="47">
        <v>8040.1</v>
      </c>
      <c r="G74" s="47">
        <v>8039.7</v>
      </c>
      <c r="H74" s="11" t="s">
        <v>15</v>
      </c>
      <c r="I74" s="47">
        <v>8039.7</v>
      </c>
      <c r="J74" s="22">
        <f t="shared" si="1"/>
        <v>0</v>
      </c>
    </row>
    <row r="75" spans="1:10" ht="110.25">
      <c r="A75" s="19"/>
      <c r="B75" s="54" t="s">
        <v>72</v>
      </c>
      <c r="C75" s="11" t="s">
        <v>5</v>
      </c>
      <c r="D75" s="44">
        <f>SUM(D76)</f>
        <v>22699</v>
      </c>
      <c r="E75" s="44">
        <v>0</v>
      </c>
      <c r="F75" s="44">
        <f>SUM(F76)</f>
        <v>22699</v>
      </c>
      <c r="G75" s="44">
        <f>SUM(G76)</f>
        <v>22319.76761</v>
      </c>
      <c r="H75" s="44" t="s">
        <v>15</v>
      </c>
      <c r="I75" s="44">
        <f>I76</f>
        <v>22319.76761</v>
      </c>
      <c r="J75" s="22">
        <f t="shared" si="1"/>
        <v>0</v>
      </c>
    </row>
    <row r="76" spans="1:10" ht="144" customHeight="1">
      <c r="A76" s="19"/>
      <c r="B76" s="55" t="s">
        <v>54</v>
      </c>
      <c r="C76" s="11" t="s">
        <v>5</v>
      </c>
      <c r="D76" s="47">
        <v>22699</v>
      </c>
      <c r="E76" s="44">
        <v>0</v>
      </c>
      <c r="F76" s="47">
        <v>22699</v>
      </c>
      <c r="G76" s="47">
        <v>22319.76761</v>
      </c>
      <c r="H76" s="11" t="s">
        <v>15</v>
      </c>
      <c r="I76" s="47">
        <v>22319.76761</v>
      </c>
      <c r="J76" s="22">
        <v>0</v>
      </c>
    </row>
    <row r="77" spans="2:10" ht="15.75">
      <c r="B77" s="3"/>
      <c r="C77" s="3"/>
      <c r="D77" s="9"/>
      <c r="E77" s="9"/>
      <c r="F77" s="9"/>
      <c r="G77" s="9"/>
      <c r="H77" s="9"/>
      <c r="I77" s="9"/>
      <c r="J77" s="9"/>
    </row>
    <row r="78" spans="1:10" ht="90.75" customHeight="1">
      <c r="A78" s="63"/>
      <c r="B78" s="63"/>
      <c r="C78" s="63"/>
      <c r="D78" s="63"/>
      <c r="E78" s="63"/>
      <c r="F78" s="7"/>
      <c r="G78" s="7"/>
      <c r="H78" s="7"/>
      <c r="I78" s="7"/>
      <c r="J78" s="7"/>
    </row>
    <row r="79" spans="1:12" ht="15">
      <c r="A79" s="1"/>
      <c r="K79" s="8"/>
      <c r="L79" s="8"/>
    </row>
    <row r="80" ht="15">
      <c r="A80" s="1"/>
    </row>
    <row r="81" ht="15">
      <c r="K81" s="1"/>
    </row>
  </sheetData>
  <sheetProtection/>
  <mergeCells count="9">
    <mergeCell ref="A78:E78"/>
    <mergeCell ref="B17:J17"/>
    <mergeCell ref="A8:J8"/>
    <mergeCell ref="B28:J28"/>
    <mergeCell ref="A2:J2"/>
    <mergeCell ref="A3:J3"/>
    <mergeCell ref="A4:J4"/>
    <mergeCell ref="B67:J67"/>
    <mergeCell ref="B39:J39"/>
  </mergeCells>
  <printOptions/>
  <pageMargins left="0.7086614173228347" right="0.6745283018867925" top="0.7480314960629921" bottom="0.028125" header="0.31496062992125984" footer="0.31496062992125984"/>
  <pageSetup fitToHeight="0" fitToWidth="0" horizontalDpi="600" verticalDpi="600" orientation="landscape" paperSize="9" scale="88" r:id="rId1"/>
  <headerFooter differentFirst="1">
    <oddHeader>&amp;C&amp;P</oddHeader>
    <evenHeader>&amp;C3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H25" sqref="H25"/>
    </sheetView>
  </sheetViews>
  <sheetFormatPr defaultColWidth="9.140625" defaultRowHeight="15"/>
  <sheetData>
    <row r="4" spans="2:3" ht="15" customHeight="1">
      <c r="B4" s="70"/>
      <c r="C4" s="1"/>
    </row>
    <row r="5" spans="2:3" ht="15.75" customHeight="1">
      <c r="B5" s="70"/>
      <c r="C5" s="1"/>
    </row>
    <row r="6" spans="2:3" ht="15">
      <c r="B6" s="71"/>
      <c r="C6" s="1"/>
    </row>
    <row r="7" spans="2:3" ht="15">
      <c r="B7" s="71"/>
      <c r="C7" s="1"/>
    </row>
    <row r="8" spans="2:3" ht="15" customHeight="1">
      <c r="B8" s="70"/>
      <c r="C8" s="1"/>
    </row>
    <row r="9" spans="2:3" ht="15.75" customHeight="1">
      <c r="B9" s="70"/>
      <c r="C9" s="1"/>
    </row>
    <row r="10" spans="2:3" ht="15">
      <c r="B10" s="1"/>
      <c r="C10" s="1"/>
    </row>
  </sheetData>
  <sheetProtection/>
  <mergeCells count="3">
    <mergeCell ref="B4:B5"/>
    <mergeCell ref="B6:B7"/>
    <mergeCell ref="B8:B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</dc:creator>
  <cp:keywords/>
  <dc:description/>
  <cp:lastModifiedBy>shar</cp:lastModifiedBy>
  <cp:lastPrinted>2019-01-18T13:24:36Z</cp:lastPrinted>
  <dcterms:created xsi:type="dcterms:W3CDTF">2016-05-18T06:30:02Z</dcterms:created>
  <dcterms:modified xsi:type="dcterms:W3CDTF">2019-02-04T07:19:22Z</dcterms:modified>
  <cp:category/>
  <cp:version/>
  <cp:contentType/>
  <cp:contentStatus/>
</cp:coreProperties>
</file>