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 s="1"/>
  <c r="K17" i="1" s="1"/>
  <c r="G17" i="1"/>
  <c r="E17" i="1"/>
  <c r="D17" i="1"/>
  <c r="F17" i="1" s="1"/>
  <c r="H16" i="1"/>
  <c r="I16" i="1" s="1"/>
  <c r="G16" i="1"/>
  <c r="E16" i="1"/>
  <c r="D16" i="1"/>
  <c r="F16" i="1" s="1"/>
  <c r="H15" i="1"/>
  <c r="I15" i="1" s="1"/>
  <c r="G15" i="1"/>
  <c r="E15" i="1"/>
  <c r="D15" i="1"/>
  <c r="F15" i="1" s="1"/>
  <c r="H14" i="1"/>
  <c r="I14" i="1" s="1"/>
  <c r="K14" i="1" s="1"/>
  <c r="G14" i="1"/>
  <c r="E14" i="1"/>
  <c r="D14" i="1"/>
  <c r="F14" i="1" s="1"/>
  <c r="H13" i="1"/>
  <c r="I13" i="1" s="1"/>
  <c r="G13" i="1"/>
  <c r="E13" i="1"/>
  <c r="D13" i="1"/>
  <c r="F13" i="1" s="1"/>
  <c r="H12" i="1"/>
  <c r="I12" i="1" s="1"/>
  <c r="G12" i="1"/>
  <c r="E12" i="1"/>
  <c r="D12" i="1"/>
  <c r="F12" i="1" s="1"/>
  <c r="H11" i="1"/>
  <c r="I11" i="1" s="1"/>
  <c r="K11" i="1" s="1"/>
  <c r="G11" i="1"/>
  <c r="E11" i="1"/>
  <c r="D11" i="1"/>
  <c r="F11" i="1" s="1"/>
  <c r="H10" i="1"/>
  <c r="I10" i="1" s="1"/>
  <c r="G10" i="1"/>
  <c r="E10" i="1"/>
  <c r="D10" i="1"/>
  <c r="F10" i="1" s="1"/>
  <c r="H9" i="1"/>
  <c r="I9" i="1" s="1"/>
  <c r="G9" i="1"/>
  <c r="E9" i="1"/>
  <c r="D9" i="1"/>
  <c r="F9" i="1" s="1"/>
  <c r="H8" i="1"/>
  <c r="I8" i="1" s="1"/>
  <c r="K8" i="1" s="1"/>
  <c r="G8" i="1"/>
  <c r="E8" i="1"/>
  <c r="D8" i="1"/>
  <c r="F8" i="1" s="1"/>
  <c r="H7" i="1"/>
  <c r="I7" i="1" s="1"/>
  <c r="G7" i="1"/>
  <c r="E7" i="1"/>
  <c r="D7" i="1"/>
  <c r="F7" i="1" s="1"/>
  <c r="H6" i="1"/>
  <c r="I6" i="1" s="1"/>
  <c r="G6" i="1"/>
  <c r="E6" i="1"/>
  <c r="D6" i="1"/>
  <c r="F6" i="1" s="1"/>
  <c r="H5" i="1"/>
  <c r="I5" i="1" s="1"/>
  <c r="K5" i="1" s="1"/>
  <c r="G5" i="1"/>
  <c r="E5" i="1"/>
  <c r="D5" i="1"/>
  <c r="F5" i="1" s="1"/>
  <c r="H4" i="1"/>
  <c r="I4" i="1" s="1"/>
  <c r="G4" i="1"/>
  <c r="G18" i="1" s="1"/>
  <c r="E4" i="1"/>
  <c r="E18" i="1" s="1"/>
  <c r="F18" i="1" s="1"/>
  <c r="D4" i="1"/>
  <c r="D18" i="1" s="1"/>
  <c r="I18" i="1" l="1"/>
  <c r="K4" i="1"/>
  <c r="F4" i="1"/>
  <c r="J4" i="1"/>
  <c r="L4" i="1"/>
  <c r="M4" i="1" s="1"/>
  <c r="J5" i="1"/>
  <c r="J8" i="1"/>
  <c r="J11" i="1"/>
  <c r="J14" i="1"/>
  <c r="J17" i="1"/>
  <c r="H18" i="1"/>
  <c r="K18" i="1" s="1"/>
  <c r="J18" i="1" l="1"/>
</calcChain>
</file>

<file path=xl/sharedStrings.xml><?xml version="1.0" encoding="utf-8"?>
<sst xmlns="http://schemas.openxmlformats.org/spreadsheetml/2006/main" count="44" uniqueCount="36">
  <si>
    <t>Сведения  собствеников помещений дома 81/1 ,81/2, 81/3,81/6,81/8,81/9по ул. Гаражной в г.Краснодаре</t>
  </si>
  <si>
    <t>,</t>
  </si>
  <si>
    <t>№ дома81/ - подъезд (подвал)</t>
  </si>
  <si>
    <t>Ответственный</t>
  </si>
  <si>
    <t>Количество помещений</t>
  </si>
  <si>
    <t>Количество членов ТСЖ, чел</t>
  </si>
  <si>
    <t>% количество от всехт собственников</t>
  </si>
  <si>
    <t>Площадь помещений, кв.м</t>
  </si>
  <si>
    <t>Площадь кв.м, принадлежащая членам ТСЖ</t>
  </si>
  <si>
    <t>% членов ТСЖ по подъездам</t>
  </si>
  <si>
    <t>Площадь членов ТСЖ по домам, кв.м</t>
  </si>
  <si>
    <t>% площади членов ТСЖ по домам</t>
  </si>
  <si>
    <t>Общая пложадь, принадлежащая членам ТСЖ</t>
  </si>
  <si>
    <t>% площади, принадлежащий членам ТСЖ</t>
  </si>
  <si>
    <t>1-(Ж)</t>
  </si>
  <si>
    <t xml:space="preserve">Харькова Наталья Николаевна </t>
  </si>
  <si>
    <t>2-(1)</t>
  </si>
  <si>
    <t xml:space="preserve">Костенко Людмила Павловна </t>
  </si>
  <si>
    <t>2-(2)</t>
  </si>
  <si>
    <t>2-(п)</t>
  </si>
  <si>
    <t>3-(1)</t>
  </si>
  <si>
    <t xml:space="preserve">Смородина Светлана Игоревна </t>
  </si>
  <si>
    <t>3-(2)</t>
  </si>
  <si>
    <t>3-(п)</t>
  </si>
  <si>
    <t>6-(1)</t>
  </si>
  <si>
    <t xml:space="preserve">Строчкина Валентина Михайловна </t>
  </si>
  <si>
    <t>6-(2)</t>
  </si>
  <si>
    <t>6-(п)</t>
  </si>
  <si>
    <t>8-(1)</t>
  </si>
  <si>
    <t>Мурзин Евгений Сергеевич</t>
  </si>
  <si>
    <t>8-(2)</t>
  </si>
  <si>
    <t>8-(п)</t>
  </si>
  <si>
    <t>9 -(Ж,Н)</t>
  </si>
  <si>
    <t xml:space="preserve">Труженников Андрей Николаевич </t>
  </si>
  <si>
    <t>Итого</t>
  </si>
  <si>
    <t>Общее руководство ведения реестра собственников Бандюков Николай Владимирович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</si>
</sst>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1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3" fontId="0" fillId="0" borderId="20" xfId="0" applyNumberFormat="1" applyBorder="1" applyAlignment="1">
      <alignment horizontal="center"/>
    </xf>
    <xf numFmtId="4" fontId="0" fillId="0" borderId="20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3" fontId="0" fillId="0" borderId="16" xfId="0" applyNumberForma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1" fontId="0" fillId="0" borderId="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8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29" xfId="0" applyFont="1" applyBorder="1"/>
    <xf numFmtId="0" fontId="2" fillId="0" borderId="30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4" fontId="0" fillId="0" borderId="0" xfId="0" applyNumberFormat="1"/>
    <xf numFmtId="1" fontId="0" fillId="0" borderId="0" xfId="0" applyNumberFormat="1"/>
    <xf numFmtId="3" fontId="0" fillId="0" borderId="0" xfId="0" applyNumberFormat="1"/>
    <xf numFmtId="2" fontId="4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7;&#1046;/&#1056;&#1077;&#1077;&#1089;&#1090;&#1088;%20&#1095;&#1083;&#1077;&#1085;&#1086;&#1074;%20&#1058;&#1057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1-(Ж)"/>
      <sheetName val="2-(1)"/>
      <sheetName val="2-(2)"/>
      <sheetName val="2-(п)"/>
      <sheetName val="3-(1)"/>
      <sheetName val="3-(2)"/>
      <sheetName val="3-(п)"/>
      <sheetName val="6-(1)"/>
      <sheetName val="6-(2)"/>
      <sheetName val="6-(п)"/>
      <sheetName val="8-(1)"/>
      <sheetName val="8-(2)"/>
      <sheetName val="8-(п)"/>
      <sheetName val="9-(Ж,Н)"/>
    </sheetNames>
    <sheetDataSet>
      <sheetData sheetId="0"/>
      <sheetData sheetId="1">
        <row r="39">
          <cell r="A39">
            <v>36</v>
          </cell>
        </row>
        <row r="40">
          <cell r="F40">
            <v>2667.5600000000004</v>
          </cell>
          <cell r="H40">
            <v>26</v>
          </cell>
          <cell r="J40">
            <v>2442.4700000000003</v>
          </cell>
        </row>
      </sheetData>
      <sheetData sheetId="2">
        <row r="48">
          <cell r="A48">
            <v>45</v>
          </cell>
        </row>
        <row r="49">
          <cell r="F49">
            <v>2997.93</v>
          </cell>
          <cell r="H49">
            <v>39</v>
          </cell>
          <cell r="J49">
            <v>2751.7599999999998</v>
          </cell>
        </row>
      </sheetData>
      <sheetData sheetId="3">
        <row r="47">
          <cell r="A47">
            <v>44</v>
          </cell>
        </row>
        <row r="48">
          <cell r="F48">
            <v>3008.3900000000003</v>
          </cell>
          <cell r="H48">
            <v>41</v>
          </cell>
          <cell r="J48">
            <v>2856.09</v>
          </cell>
        </row>
      </sheetData>
      <sheetData sheetId="4">
        <row r="20">
          <cell r="A20">
            <v>17</v>
          </cell>
        </row>
        <row r="21">
          <cell r="F21">
            <v>439.21</v>
          </cell>
          <cell r="H21">
            <v>3</v>
          </cell>
          <cell r="J21">
            <v>83.55</v>
          </cell>
        </row>
      </sheetData>
      <sheetData sheetId="5">
        <row r="48">
          <cell r="A48">
            <v>45</v>
          </cell>
        </row>
        <row r="49">
          <cell r="F49">
            <v>3005.6199999999994</v>
          </cell>
          <cell r="H49">
            <v>38</v>
          </cell>
          <cell r="J49">
            <v>2443.4199999999992</v>
          </cell>
        </row>
      </sheetData>
      <sheetData sheetId="6">
        <row r="48">
          <cell r="A48">
            <v>45</v>
          </cell>
        </row>
        <row r="49">
          <cell r="F49">
            <v>2984.3500000000004</v>
          </cell>
          <cell r="H49">
            <v>39</v>
          </cell>
          <cell r="J49">
            <v>2552.0500000000002</v>
          </cell>
        </row>
      </sheetData>
      <sheetData sheetId="7">
        <row r="21">
          <cell r="A21">
            <v>18</v>
          </cell>
        </row>
        <row r="22">
          <cell r="F22">
            <v>439.58</v>
          </cell>
          <cell r="H22">
            <v>0</v>
          </cell>
          <cell r="J22">
            <v>0</v>
          </cell>
        </row>
      </sheetData>
      <sheetData sheetId="8">
        <row r="47">
          <cell r="A47">
            <v>44</v>
          </cell>
        </row>
        <row r="48">
          <cell r="F48">
            <v>3132.7500000000005</v>
          </cell>
          <cell r="H48">
            <v>34</v>
          </cell>
          <cell r="J48">
            <v>2341.3100000000004</v>
          </cell>
        </row>
      </sheetData>
      <sheetData sheetId="9">
        <row r="47">
          <cell r="A47">
            <v>44</v>
          </cell>
        </row>
        <row r="48">
          <cell r="F48">
            <v>2978.3399999999997</v>
          </cell>
          <cell r="H48">
            <v>36</v>
          </cell>
          <cell r="J48">
            <v>2293.3200000000002</v>
          </cell>
        </row>
      </sheetData>
      <sheetData sheetId="10">
        <row r="23">
          <cell r="A23">
            <v>20</v>
          </cell>
        </row>
        <row r="24">
          <cell r="F24">
            <v>470.6699999999999</v>
          </cell>
          <cell r="H24">
            <v>0</v>
          </cell>
          <cell r="J24">
            <v>0</v>
          </cell>
        </row>
      </sheetData>
      <sheetData sheetId="11">
        <row r="46">
          <cell r="A46">
            <v>43</v>
          </cell>
        </row>
        <row r="47">
          <cell r="F47">
            <v>2994.2899999999995</v>
          </cell>
          <cell r="H47">
            <v>42</v>
          </cell>
          <cell r="J47">
            <v>2689.27</v>
          </cell>
        </row>
      </sheetData>
      <sheetData sheetId="12">
        <row r="47">
          <cell r="A47">
            <v>44</v>
          </cell>
        </row>
        <row r="48">
          <cell r="F48">
            <v>2973.8599999999997</v>
          </cell>
          <cell r="H48">
            <v>39</v>
          </cell>
          <cell r="J48">
            <v>2759.1999999999994</v>
          </cell>
        </row>
      </sheetData>
      <sheetData sheetId="13">
        <row r="22">
          <cell r="A22">
            <v>19</v>
          </cell>
        </row>
        <row r="23">
          <cell r="F23">
            <v>547.1</v>
          </cell>
          <cell r="H23">
            <v>0</v>
          </cell>
          <cell r="J23">
            <v>0</v>
          </cell>
        </row>
      </sheetData>
      <sheetData sheetId="14">
        <row r="39">
          <cell r="A39">
            <v>36</v>
          </cell>
        </row>
        <row r="40">
          <cell r="F40">
            <v>2807.4900000000002</v>
          </cell>
          <cell r="H40">
            <v>27</v>
          </cell>
          <cell r="J40">
            <v>1990.4000000000003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V10" sqref="V10"/>
    </sheetView>
  </sheetViews>
  <sheetFormatPr defaultRowHeight="15" x14ac:dyDescent="0.25"/>
  <cols>
    <col min="1" max="1" width="5.42578125" customWidth="1"/>
    <col min="2" max="2" width="10.5703125" customWidth="1"/>
    <col min="3" max="3" width="31" customWidth="1"/>
    <col min="4" max="4" width="8.42578125" customWidth="1"/>
    <col min="6" max="6" width="10.5703125" bestFit="1" customWidth="1"/>
    <col min="7" max="7" width="9" customWidth="1"/>
    <col min="8" max="8" width="11" customWidth="1"/>
    <col min="9" max="9" width="9.5703125" hidden="1" customWidth="1"/>
    <col min="11" max="11" width="9.5703125" bestFit="1" customWidth="1"/>
    <col min="257" max="257" width="5.42578125" customWidth="1"/>
    <col min="258" max="258" width="10.5703125" customWidth="1"/>
    <col min="259" max="259" width="31" customWidth="1"/>
    <col min="260" max="260" width="8.42578125" customWidth="1"/>
    <col min="262" max="262" width="10.5703125" bestFit="1" customWidth="1"/>
    <col min="263" max="263" width="9" customWidth="1"/>
    <col min="264" max="264" width="11" customWidth="1"/>
    <col min="265" max="265" width="0" hidden="1" customWidth="1"/>
    <col min="267" max="267" width="9.5703125" bestFit="1" customWidth="1"/>
    <col min="513" max="513" width="5.42578125" customWidth="1"/>
    <col min="514" max="514" width="10.5703125" customWidth="1"/>
    <col min="515" max="515" width="31" customWidth="1"/>
    <col min="516" max="516" width="8.42578125" customWidth="1"/>
    <col min="518" max="518" width="10.5703125" bestFit="1" customWidth="1"/>
    <col min="519" max="519" width="9" customWidth="1"/>
    <col min="520" max="520" width="11" customWidth="1"/>
    <col min="521" max="521" width="0" hidden="1" customWidth="1"/>
    <col min="523" max="523" width="9.5703125" bestFit="1" customWidth="1"/>
    <col min="769" max="769" width="5.42578125" customWidth="1"/>
    <col min="770" max="770" width="10.5703125" customWidth="1"/>
    <col min="771" max="771" width="31" customWidth="1"/>
    <col min="772" max="772" width="8.42578125" customWidth="1"/>
    <col min="774" max="774" width="10.5703125" bestFit="1" customWidth="1"/>
    <col min="775" max="775" width="9" customWidth="1"/>
    <col min="776" max="776" width="11" customWidth="1"/>
    <col min="777" max="777" width="0" hidden="1" customWidth="1"/>
    <col min="779" max="779" width="9.5703125" bestFit="1" customWidth="1"/>
    <col min="1025" max="1025" width="5.42578125" customWidth="1"/>
    <col min="1026" max="1026" width="10.5703125" customWidth="1"/>
    <col min="1027" max="1027" width="31" customWidth="1"/>
    <col min="1028" max="1028" width="8.42578125" customWidth="1"/>
    <col min="1030" max="1030" width="10.5703125" bestFit="1" customWidth="1"/>
    <col min="1031" max="1031" width="9" customWidth="1"/>
    <col min="1032" max="1032" width="11" customWidth="1"/>
    <col min="1033" max="1033" width="0" hidden="1" customWidth="1"/>
    <col min="1035" max="1035" width="9.5703125" bestFit="1" customWidth="1"/>
    <col min="1281" max="1281" width="5.42578125" customWidth="1"/>
    <col min="1282" max="1282" width="10.5703125" customWidth="1"/>
    <col min="1283" max="1283" width="31" customWidth="1"/>
    <col min="1284" max="1284" width="8.42578125" customWidth="1"/>
    <col min="1286" max="1286" width="10.5703125" bestFit="1" customWidth="1"/>
    <col min="1287" max="1287" width="9" customWidth="1"/>
    <col min="1288" max="1288" width="11" customWidth="1"/>
    <col min="1289" max="1289" width="0" hidden="1" customWidth="1"/>
    <col min="1291" max="1291" width="9.5703125" bestFit="1" customWidth="1"/>
    <col min="1537" max="1537" width="5.42578125" customWidth="1"/>
    <col min="1538" max="1538" width="10.5703125" customWidth="1"/>
    <col min="1539" max="1539" width="31" customWidth="1"/>
    <col min="1540" max="1540" width="8.42578125" customWidth="1"/>
    <col min="1542" max="1542" width="10.5703125" bestFit="1" customWidth="1"/>
    <col min="1543" max="1543" width="9" customWidth="1"/>
    <col min="1544" max="1544" width="11" customWidth="1"/>
    <col min="1545" max="1545" width="0" hidden="1" customWidth="1"/>
    <col min="1547" max="1547" width="9.5703125" bestFit="1" customWidth="1"/>
    <col min="1793" max="1793" width="5.42578125" customWidth="1"/>
    <col min="1794" max="1794" width="10.5703125" customWidth="1"/>
    <col min="1795" max="1795" width="31" customWidth="1"/>
    <col min="1796" max="1796" width="8.42578125" customWidth="1"/>
    <col min="1798" max="1798" width="10.5703125" bestFit="1" customWidth="1"/>
    <col min="1799" max="1799" width="9" customWidth="1"/>
    <col min="1800" max="1800" width="11" customWidth="1"/>
    <col min="1801" max="1801" width="0" hidden="1" customWidth="1"/>
    <col min="1803" max="1803" width="9.5703125" bestFit="1" customWidth="1"/>
    <col min="2049" max="2049" width="5.42578125" customWidth="1"/>
    <col min="2050" max="2050" width="10.5703125" customWidth="1"/>
    <col min="2051" max="2051" width="31" customWidth="1"/>
    <col min="2052" max="2052" width="8.42578125" customWidth="1"/>
    <col min="2054" max="2054" width="10.5703125" bestFit="1" customWidth="1"/>
    <col min="2055" max="2055" width="9" customWidth="1"/>
    <col min="2056" max="2056" width="11" customWidth="1"/>
    <col min="2057" max="2057" width="0" hidden="1" customWidth="1"/>
    <col min="2059" max="2059" width="9.5703125" bestFit="1" customWidth="1"/>
    <col min="2305" max="2305" width="5.42578125" customWidth="1"/>
    <col min="2306" max="2306" width="10.5703125" customWidth="1"/>
    <col min="2307" max="2307" width="31" customWidth="1"/>
    <col min="2308" max="2308" width="8.42578125" customWidth="1"/>
    <col min="2310" max="2310" width="10.5703125" bestFit="1" customWidth="1"/>
    <col min="2311" max="2311" width="9" customWidth="1"/>
    <col min="2312" max="2312" width="11" customWidth="1"/>
    <col min="2313" max="2313" width="0" hidden="1" customWidth="1"/>
    <col min="2315" max="2315" width="9.5703125" bestFit="1" customWidth="1"/>
    <col min="2561" max="2561" width="5.42578125" customWidth="1"/>
    <col min="2562" max="2562" width="10.5703125" customWidth="1"/>
    <col min="2563" max="2563" width="31" customWidth="1"/>
    <col min="2564" max="2564" width="8.42578125" customWidth="1"/>
    <col min="2566" max="2566" width="10.5703125" bestFit="1" customWidth="1"/>
    <col min="2567" max="2567" width="9" customWidth="1"/>
    <col min="2568" max="2568" width="11" customWidth="1"/>
    <col min="2569" max="2569" width="0" hidden="1" customWidth="1"/>
    <col min="2571" max="2571" width="9.5703125" bestFit="1" customWidth="1"/>
    <col min="2817" max="2817" width="5.42578125" customWidth="1"/>
    <col min="2818" max="2818" width="10.5703125" customWidth="1"/>
    <col min="2819" max="2819" width="31" customWidth="1"/>
    <col min="2820" max="2820" width="8.42578125" customWidth="1"/>
    <col min="2822" max="2822" width="10.5703125" bestFit="1" customWidth="1"/>
    <col min="2823" max="2823" width="9" customWidth="1"/>
    <col min="2824" max="2824" width="11" customWidth="1"/>
    <col min="2825" max="2825" width="0" hidden="1" customWidth="1"/>
    <col min="2827" max="2827" width="9.5703125" bestFit="1" customWidth="1"/>
    <col min="3073" max="3073" width="5.42578125" customWidth="1"/>
    <col min="3074" max="3074" width="10.5703125" customWidth="1"/>
    <col min="3075" max="3075" width="31" customWidth="1"/>
    <col min="3076" max="3076" width="8.42578125" customWidth="1"/>
    <col min="3078" max="3078" width="10.5703125" bestFit="1" customWidth="1"/>
    <col min="3079" max="3079" width="9" customWidth="1"/>
    <col min="3080" max="3080" width="11" customWidth="1"/>
    <col min="3081" max="3081" width="0" hidden="1" customWidth="1"/>
    <col min="3083" max="3083" width="9.5703125" bestFit="1" customWidth="1"/>
    <col min="3329" max="3329" width="5.42578125" customWidth="1"/>
    <col min="3330" max="3330" width="10.5703125" customWidth="1"/>
    <col min="3331" max="3331" width="31" customWidth="1"/>
    <col min="3332" max="3332" width="8.42578125" customWidth="1"/>
    <col min="3334" max="3334" width="10.5703125" bestFit="1" customWidth="1"/>
    <col min="3335" max="3335" width="9" customWidth="1"/>
    <col min="3336" max="3336" width="11" customWidth="1"/>
    <col min="3337" max="3337" width="0" hidden="1" customWidth="1"/>
    <col min="3339" max="3339" width="9.5703125" bestFit="1" customWidth="1"/>
    <col min="3585" max="3585" width="5.42578125" customWidth="1"/>
    <col min="3586" max="3586" width="10.5703125" customWidth="1"/>
    <col min="3587" max="3587" width="31" customWidth="1"/>
    <col min="3588" max="3588" width="8.42578125" customWidth="1"/>
    <col min="3590" max="3590" width="10.5703125" bestFit="1" customWidth="1"/>
    <col min="3591" max="3591" width="9" customWidth="1"/>
    <col min="3592" max="3592" width="11" customWidth="1"/>
    <col min="3593" max="3593" width="0" hidden="1" customWidth="1"/>
    <col min="3595" max="3595" width="9.5703125" bestFit="1" customWidth="1"/>
    <col min="3841" max="3841" width="5.42578125" customWidth="1"/>
    <col min="3842" max="3842" width="10.5703125" customWidth="1"/>
    <col min="3843" max="3843" width="31" customWidth="1"/>
    <col min="3844" max="3844" width="8.42578125" customWidth="1"/>
    <col min="3846" max="3846" width="10.5703125" bestFit="1" customWidth="1"/>
    <col min="3847" max="3847" width="9" customWidth="1"/>
    <col min="3848" max="3848" width="11" customWidth="1"/>
    <col min="3849" max="3849" width="0" hidden="1" customWidth="1"/>
    <col min="3851" max="3851" width="9.5703125" bestFit="1" customWidth="1"/>
    <col min="4097" max="4097" width="5.42578125" customWidth="1"/>
    <col min="4098" max="4098" width="10.5703125" customWidth="1"/>
    <col min="4099" max="4099" width="31" customWidth="1"/>
    <col min="4100" max="4100" width="8.42578125" customWidth="1"/>
    <col min="4102" max="4102" width="10.5703125" bestFit="1" customWidth="1"/>
    <col min="4103" max="4103" width="9" customWidth="1"/>
    <col min="4104" max="4104" width="11" customWidth="1"/>
    <col min="4105" max="4105" width="0" hidden="1" customWidth="1"/>
    <col min="4107" max="4107" width="9.5703125" bestFit="1" customWidth="1"/>
    <col min="4353" max="4353" width="5.42578125" customWidth="1"/>
    <col min="4354" max="4354" width="10.5703125" customWidth="1"/>
    <col min="4355" max="4355" width="31" customWidth="1"/>
    <col min="4356" max="4356" width="8.42578125" customWidth="1"/>
    <col min="4358" max="4358" width="10.5703125" bestFit="1" customWidth="1"/>
    <col min="4359" max="4359" width="9" customWidth="1"/>
    <col min="4360" max="4360" width="11" customWidth="1"/>
    <col min="4361" max="4361" width="0" hidden="1" customWidth="1"/>
    <col min="4363" max="4363" width="9.5703125" bestFit="1" customWidth="1"/>
    <col min="4609" max="4609" width="5.42578125" customWidth="1"/>
    <col min="4610" max="4610" width="10.5703125" customWidth="1"/>
    <col min="4611" max="4611" width="31" customWidth="1"/>
    <col min="4612" max="4612" width="8.42578125" customWidth="1"/>
    <col min="4614" max="4614" width="10.5703125" bestFit="1" customWidth="1"/>
    <col min="4615" max="4615" width="9" customWidth="1"/>
    <col min="4616" max="4616" width="11" customWidth="1"/>
    <col min="4617" max="4617" width="0" hidden="1" customWidth="1"/>
    <col min="4619" max="4619" width="9.5703125" bestFit="1" customWidth="1"/>
    <col min="4865" max="4865" width="5.42578125" customWidth="1"/>
    <col min="4866" max="4866" width="10.5703125" customWidth="1"/>
    <col min="4867" max="4867" width="31" customWidth="1"/>
    <col min="4868" max="4868" width="8.42578125" customWidth="1"/>
    <col min="4870" max="4870" width="10.5703125" bestFit="1" customWidth="1"/>
    <col min="4871" max="4871" width="9" customWidth="1"/>
    <col min="4872" max="4872" width="11" customWidth="1"/>
    <col min="4873" max="4873" width="0" hidden="1" customWidth="1"/>
    <col min="4875" max="4875" width="9.5703125" bestFit="1" customWidth="1"/>
    <col min="5121" max="5121" width="5.42578125" customWidth="1"/>
    <col min="5122" max="5122" width="10.5703125" customWidth="1"/>
    <col min="5123" max="5123" width="31" customWidth="1"/>
    <col min="5124" max="5124" width="8.42578125" customWidth="1"/>
    <col min="5126" max="5126" width="10.5703125" bestFit="1" customWidth="1"/>
    <col min="5127" max="5127" width="9" customWidth="1"/>
    <col min="5128" max="5128" width="11" customWidth="1"/>
    <col min="5129" max="5129" width="0" hidden="1" customWidth="1"/>
    <col min="5131" max="5131" width="9.5703125" bestFit="1" customWidth="1"/>
    <col min="5377" max="5377" width="5.42578125" customWidth="1"/>
    <col min="5378" max="5378" width="10.5703125" customWidth="1"/>
    <col min="5379" max="5379" width="31" customWidth="1"/>
    <col min="5380" max="5380" width="8.42578125" customWidth="1"/>
    <col min="5382" max="5382" width="10.5703125" bestFit="1" customWidth="1"/>
    <col min="5383" max="5383" width="9" customWidth="1"/>
    <col min="5384" max="5384" width="11" customWidth="1"/>
    <col min="5385" max="5385" width="0" hidden="1" customWidth="1"/>
    <col min="5387" max="5387" width="9.5703125" bestFit="1" customWidth="1"/>
    <col min="5633" max="5633" width="5.42578125" customWidth="1"/>
    <col min="5634" max="5634" width="10.5703125" customWidth="1"/>
    <col min="5635" max="5635" width="31" customWidth="1"/>
    <col min="5636" max="5636" width="8.42578125" customWidth="1"/>
    <col min="5638" max="5638" width="10.5703125" bestFit="1" customWidth="1"/>
    <col min="5639" max="5639" width="9" customWidth="1"/>
    <col min="5640" max="5640" width="11" customWidth="1"/>
    <col min="5641" max="5641" width="0" hidden="1" customWidth="1"/>
    <col min="5643" max="5643" width="9.5703125" bestFit="1" customWidth="1"/>
    <col min="5889" max="5889" width="5.42578125" customWidth="1"/>
    <col min="5890" max="5890" width="10.5703125" customWidth="1"/>
    <col min="5891" max="5891" width="31" customWidth="1"/>
    <col min="5892" max="5892" width="8.42578125" customWidth="1"/>
    <col min="5894" max="5894" width="10.5703125" bestFit="1" customWidth="1"/>
    <col min="5895" max="5895" width="9" customWidth="1"/>
    <col min="5896" max="5896" width="11" customWidth="1"/>
    <col min="5897" max="5897" width="0" hidden="1" customWidth="1"/>
    <col min="5899" max="5899" width="9.5703125" bestFit="1" customWidth="1"/>
    <col min="6145" max="6145" width="5.42578125" customWidth="1"/>
    <col min="6146" max="6146" width="10.5703125" customWidth="1"/>
    <col min="6147" max="6147" width="31" customWidth="1"/>
    <col min="6148" max="6148" width="8.42578125" customWidth="1"/>
    <col min="6150" max="6150" width="10.5703125" bestFit="1" customWidth="1"/>
    <col min="6151" max="6151" width="9" customWidth="1"/>
    <col min="6152" max="6152" width="11" customWidth="1"/>
    <col min="6153" max="6153" width="0" hidden="1" customWidth="1"/>
    <col min="6155" max="6155" width="9.5703125" bestFit="1" customWidth="1"/>
    <col min="6401" max="6401" width="5.42578125" customWidth="1"/>
    <col min="6402" max="6402" width="10.5703125" customWidth="1"/>
    <col min="6403" max="6403" width="31" customWidth="1"/>
    <col min="6404" max="6404" width="8.42578125" customWidth="1"/>
    <col min="6406" max="6406" width="10.5703125" bestFit="1" customWidth="1"/>
    <col min="6407" max="6407" width="9" customWidth="1"/>
    <col min="6408" max="6408" width="11" customWidth="1"/>
    <col min="6409" max="6409" width="0" hidden="1" customWidth="1"/>
    <col min="6411" max="6411" width="9.5703125" bestFit="1" customWidth="1"/>
    <col min="6657" max="6657" width="5.42578125" customWidth="1"/>
    <col min="6658" max="6658" width="10.5703125" customWidth="1"/>
    <col min="6659" max="6659" width="31" customWidth="1"/>
    <col min="6660" max="6660" width="8.42578125" customWidth="1"/>
    <col min="6662" max="6662" width="10.5703125" bestFit="1" customWidth="1"/>
    <col min="6663" max="6663" width="9" customWidth="1"/>
    <col min="6664" max="6664" width="11" customWidth="1"/>
    <col min="6665" max="6665" width="0" hidden="1" customWidth="1"/>
    <col min="6667" max="6667" width="9.5703125" bestFit="1" customWidth="1"/>
    <col min="6913" max="6913" width="5.42578125" customWidth="1"/>
    <col min="6914" max="6914" width="10.5703125" customWidth="1"/>
    <col min="6915" max="6915" width="31" customWidth="1"/>
    <col min="6916" max="6916" width="8.42578125" customWidth="1"/>
    <col min="6918" max="6918" width="10.5703125" bestFit="1" customWidth="1"/>
    <col min="6919" max="6919" width="9" customWidth="1"/>
    <col min="6920" max="6920" width="11" customWidth="1"/>
    <col min="6921" max="6921" width="0" hidden="1" customWidth="1"/>
    <col min="6923" max="6923" width="9.5703125" bestFit="1" customWidth="1"/>
    <col min="7169" max="7169" width="5.42578125" customWidth="1"/>
    <col min="7170" max="7170" width="10.5703125" customWidth="1"/>
    <col min="7171" max="7171" width="31" customWidth="1"/>
    <col min="7172" max="7172" width="8.42578125" customWidth="1"/>
    <col min="7174" max="7174" width="10.5703125" bestFit="1" customWidth="1"/>
    <col min="7175" max="7175" width="9" customWidth="1"/>
    <col min="7176" max="7176" width="11" customWidth="1"/>
    <col min="7177" max="7177" width="0" hidden="1" customWidth="1"/>
    <col min="7179" max="7179" width="9.5703125" bestFit="1" customWidth="1"/>
    <col min="7425" max="7425" width="5.42578125" customWidth="1"/>
    <col min="7426" max="7426" width="10.5703125" customWidth="1"/>
    <col min="7427" max="7427" width="31" customWidth="1"/>
    <col min="7428" max="7428" width="8.42578125" customWidth="1"/>
    <col min="7430" max="7430" width="10.5703125" bestFit="1" customWidth="1"/>
    <col min="7431" max="7431" width="9" customWidth="1"/>
    <col min="7432" max="7432" width="11" customWidth="1"/>
    <col min="7433" max="7433" width="0" hidden="1" customWidth="1"/>
    <col min="7435" max="7435" width="9.5703125" bestFit="1" customWidth="1"/>
    <col min="7681" max="7681" width="5.42578125" customWidth="1"/>
    <col min="7682" max="7682" width="10.5703125" customWidth="1"/>
    <col min="7683" max="7683" width="31" customWidth="1"/>
    <col min="7684" max="7684" width="8.42578125" customWidth="1"/>
    <col min="7686" max="7686" width="10.5703125" bestFit="1" customWidth="1"/>
    <col min="7687" max="7687" width="9" customWidth="1"/>
    <col min="7688" max="7688" width="11" customWidth="1"/>
    <col min="7689" max="7689" width="0" hidden="1" customWidth="1"/>
    <col min="7691" max="7691" width="9.5703125" bestFit="1" customWidth="1"/>
    <col min="7937" max="7937" width="5.42578125" customWidth="1"/>
    <col min="7938" max="7938" width="10.5703125" customWidth="1"/>
    <col min="7939" max="7939" width="31" customWidth="1"/>
    <col min="7940" max="7940" width="8.42578125" customWidth="1"/>
    <col min="7942" max="7942" width="10.5703125" bestFit="1" customWidth="1"/>
    <col min="7943" max="7943" width="9" customWidth="1"/>
    <col min="7944" max="7944" width="11" customWidth="1"/>
    <col min="7945" max="7945" width="0" hidden="1" customWidth="1"/>
    <col min="7947" max="7947" width="9.5703125" bestFit="1" customWidth="1"/>
    <col min="8193" max="8193" width="5.42578125" customWidth="1"/>
    <col min="8194" max="8194" width="10.5703125" customWidth="1"/>
    <col min="8195" max="8195" width="31" customWidth="1"/>
    <col min="8196" max="8196" width="8.42578125" customWidth="1"/>
    <col min="8198" max="8198" width="10.5703125" bestFit="1" customWidth="1"/>
    <col min="8199" max="8199" width="9" customWidth="1"/>
    <col min="8200" max="8200" width="11" customWidth="1"/>
    <col min="8201" max="8201" width="0" hidden="1" customWidth="1"/>
    <col min="8203" max="8203" width="9.5703125" bestFit="1" customWidth="1"/>
    <col min="8449" max="8449" width="5.42578125" customWidth="1"/>
    <col min="8450" max="8450" width="10.5703125" customWidth="1"/>
    <col min="8451" max="8451" width="31" customWidth="1"/>
    <col min="8452" max="8452" width="8.42578125" customWidth="1"/>
    <col min="8454" max="8454" width="10.5703125" bestFit="1" customWidth="1"/>
    <col min="8455" max="8455" width="9" customWidth="1"/>
    <col min="8456" max="8456" width="11" customWidth="1"/>
    <col min="8457" max="8457" width="0" hidden="1" customWidth="1"/>
    <col min="8459" max="8459" width="9.5703125" bestFit="1" customWidth="1"/>
    <col min="8705" max="8705" width="5.42578125" customWidth="1"/>
    <col min="8706" max="8706" width="10.5703125" customWidth="1"/>
    <col min="8707" max="8707" width="31" customWidth="1"/>
    <col min="8708" max="8708" width="8.42578125" customWidth="1"/>
    <col min="8710" max="8710" width="10.5703125" bestFit="1" customWidth="1"/>
    <col min="8711" max="8711" width="9" customWidth="1"/>
    <col min="8712" max="8712" width="11" customWidth="1"/>
    <col min="8713" max="8713" width="0" hidden="1" customWidth="1"/>
    <col min="8715" max="8715" width="9.5703125" bestFit="1" customWidth="1"/>
    <col min="8961" max="8961" width="5.42578125" customWidth="1"/>
    <col min="8962" max="8962" width="10.5703125" customWidth="1"/>
    <col min="8963" max="8963" width="31" customWidth="1"/>
    <col min="8964" max="8964" width="8.42578125" customWidth="1"/>
    <col min="8966" max="8966" width="10.5703125" bestFit="1" customWidth="1"/>
    <col min="8967" max="8967" width="9" customWidth="1"/>
    <col min="8968" max="8968" width="11" customWidth="1"/>
    <col min="8969" max="8969" width="0" hidden="1" customWidth="1"/>
    <col min="8971" max="8971" width="9.5703125" bestFit="1" customWidth="1"/>
    <col min="9217" max="9217" width="5.42578125" customWidth="1"/>
    <col min="9218" max="9218" width="10.5703125" customWidth="1"/>
    <col min="9219" max="9219" width="31" customWidth="1"/>
    <col min="9220" max="9220" width="8.42578125" customWidth="1"/>
    <col min="9222" max="9222" width="10.5703125" bestFit="1" customWidth="1"/>
    <col min="9223" max="9223" width="9" customWidth="1"/>
    <col min="9224" max="9224" width="11" customWidth="1"/>
    <col min="9225" max="9225" width="0" hidden="1" customWidth="1"/>
    <col min="9227" max="9227" width="9.5703125" bestFit="1" customWidth="1"/>
    <col min="9473" max="9473" width="5.42578125" customWidth="1"/>
    <col min="9474" max="9474" width="10.5703125" customWidth="1"/>
    <col min="9475" max="9475" width="31" customWidth="1"/>
    <col min="9476" max="9476" width="8.42578125" customWidth="1"/>
    <col min="9478" max="9478" width="10.5703125" bestFit="1" customWidth="1"/>
    <col min="9479" max="9479" width="9" customWidth="1"/>
    <col min="9480" max="9480" width="11" customWidth="1"/>
    <col min="9481" max="9481" width="0" hidden="1" customWidth="1"/>
    <col min="9483" max="9483" width="9.5703125" bestFit="1" customWidth="1"/>
    <col min="9729" max="9729" width="5.42578125" customWidth="1"/>
    <col min="9730" max="9730" width="10.5703125" customWidth="1"/>
    <col min="9731" max="9731" width="31" customWidth="1"/>
    <col min="9732" max="9732" width="8.42578125" customWidth="1"/>
    <col min="9734" max="9734" width="10.5703125" bestFit="1" customWidth="1"/>
    <col min="9735" max="9735" width="9" customWidth="1"/>
    <col min="9736" max="9736" width="11" customWidth="1"/>
    <col min="9737" max="9737" width="0" hidden="1" customWidth="1"/>
    <col min="9739" max="9739" width="9.5703125" bestFit="1" customWidth="1"/>
    <col min="9985" max="9985" width="5.42578125" customWidth="1"/>
    <col min="9986" max="9986" width="10.5703125" customWidth="1"/>
    <col min="9987" max="9987" width="31" customWidth="1"/>
    <col min="9988" max="9988" width="8.42578125" customWidth="1"/>
    <col min="9990" max="9990" width="10.5703125" bestFit="1" customWidth="1"/>
    <col min="9991" max="9991" width="9" customWidth="1"/>
    <col min="9992" max="9992" width="11" customWidth="1"/>
    <col min="9993" max="9993" width="0" hidden="1" customWidth="1"/>
    <col min="9995" max="9995" width="9.5703125" bestFit="1" customWidth="1"/>
    <col min="10241" max="10241" width="5.42578125" customWidth="1"/>
    <col min="10242" max="10242" width="10.5703125" customWidth="1"/>
    <col min="10243" max="10243" width="31" customWidth="1"/>
    <col min="10244" max="10244" width="8.42578125" customWidth="1"/>
    <col min="10246" max="10246" width="10.5703125" bestFit="1" customWidth="1"/>
    <col min="10247" max="10247" width="9" customWidth="1"/>
    <col min="10248" max="10248" width="11" customWidth="1"/>
    <col min="10249" max="10249" width="0" hidden="1" customWidth="1"/>
    <col min="10251" max="10251" width="9.5703125" bestFit="1" customWidth="1"/>
    <col min="10497" max="10497" width="5.42578125" customWidth="1"/>
    <col min="10498" max="10498" width="10.5703125" customWidth="1"/>
    <col min="10499" max="10499" width="31" customWidth="1"/>
    <col min="10500" max="10500" width="8.42578125" customWidth="1"/>
    <col min="10502" max="10502" width="10.5703125" bestFit="1" customWidth="1"/>
    <col min="10503" max="10503" width="9" customWidth="1"/>
    <col min="10504" max="10504" width="11" customWidth="1"/>
    <col min="10505" max="10505" width="0" hidden="1" customWidth="1"/>
    <col min="10507" max="10507" width="9.5703125" bestFit="1" customWidth="1"/>
    <col min="10753" max="10753" width="5.42578125" customWidth="1"/>
    <col min="10754" max="10754" width="10.5703125" customWidth="1"/>
    <col min="10755" max="10755" width="31" customWidth="1"/>
    <col min="10756" max="10756" width="8.42578125" customWidth="1"/>
    <col min="10758" max="10758" width="10.5703125" bestFit="1" customWidth="1"/>
    <col min="10759" max="10759" width="9" customWidth="1"/>
    <col min="10760" max="10760" width="11" customWidth="1"/>
    <col min="10761" max="10761" width="0" hidden="1" customWidth="1"/>
    <col min="10763" max="10763" width="9.5703125" bestFit="1" customWidth="1"/>
    <col min="11009" max="11009" width="5.42578125" customWidth="1"/>
    <col min="11010" max="11010" width="10.5703125" customWidth="1"/>
    <col min="11011" max="11011" width="31" customWidth="1"/>
    <col min="11012" max="11012" width="8.42578125" customWidth="1"/>
    <col min="11014" max="11014" width="10.5703125" bestFit="1" customWidth="1"/>
    <col min="11015" max="11015" width="9" customWidth="1"/>
    <col min="11016" max="11016" width="11" customWidth="1"/>
    <col min="11017" max="11017" width="0" hidden="1" customWidth="1"/>
    <col min="11019" max="11019" width="9.5703125" bestFit="1" customWidth="1"/>
    <col min="11265" max="11265" width="5.42578125" customWidth="1"/>
    <col min="11266" max="11266" width="10.5703125" customWidth="1"/>
    <col min="11267" max="11267" width="31" customWidth="1"/>
    <col min="11268" max="11268" width="8.42578125" customWidth="1"/>
    <col min="11270" max="11270" width="10.5703125" bestFit="1" customWidth="1"/>
    <col min="11271" max="11271" width="9" customWidth="1"/>
    <col min="11272" max="11272" width="11" customWidth="1"/>
    <col min="11273" max="11273" width="0" hidden="1" customWidth="1"/>
    <col min="11275" max="11275" width="9.5703125" bestFit="1" customWidth="1"/>
    <col min="11521" max="11521" width="5.42578125" customWidth="1"/>
    <col min="11522" max="11522" width="10.5703125" customWidth="1"/>
    <col min="11523" max="11523" width="31" customWidth="1"/>
    <col min="11524" max="11524" width="8.42578125" customWidth="1"/>
    <col min="11526" max="11526" width="10.5703125" bestFit="1" customWidth="1"/>
    <col min="11527" max="11527" width="9" customWidth="1"/>
    <col min="11528" max="11528" width="11" customWidth="1"/>
    <col min="11529" max="11529" width="0" hidden="1" customWidth="1"/>
    <col min="11531" max="11531" width="9.5703125" bestFit="1" customWidth="1"/>
    <col min="11777" max="11777" width="5.42578125" customWidth="1"/>
    <col min="11778" max="11778" width="10.5703125" customWidth="1"/>
    <col min="11779" max="11779" width="31" customWidth="1"/>
    <col min="11780" max="11780" width="8.42578125" customWidth="1"/>
    <col min="11782" max="11782" width="10.5703125" bestFit="1" customWidth="1"/>
    <col min="11783" max="11783" width="9" customWidth="1"/>
    <col min="11784" max="11784" width="11" customWidth="1"/>
    <col min="11785" max="11785" width="0" hidden="1" customWidth="1"/>
    <col min="11787" max="11787" width="9.5703125" bestFit="1" customWidth="1"/>
    <col min="12033" max="12033" width="5.42578125" customWidth="1"/>
    <col min="12034" max="12034" width="10.5703125" customWidth="1"/>
    <col min="12035" max="12035" width="31" customWidth="1"/>
    <col min="12036" max="12036" width="8.42578125" customWidth="1"/>
    <col min="12038" max="12038" width="10.5703125" bestFit="1" customWidth="1"/>
    <col min="12039" max="12039" width="9" customWidth="1"/>
    <col min="12040" max="12040" width="11" customWidth="1"/>
    <col min="12041" max="12041" width="0" hidden="1" customWidth="1"/>
    <col min="12043" max="12043" width="9.5703125" bestFit="1" customWidth="1"/>
    <col min="12289" max="12289" width="5.42578125" customWidth="1"/>
    <col min="12290" max="12290" width="10.5703125" customWidth="1"/>
    <col min="12291" max="12291" width="31" customWidth="1"/>
    <col min="12292" max="12292" width="8.42578125" customWidth="1"/>
    <col min="12294" max="12294" width="10.5703125" bestFit="1" customWidth="1"/>
    <col min="12295" max="12295" width="9" customWidth="1"/>
    <col min="12296" max="12296" width="11" customWidth="1"/>
    <col min="12297" max="12297" width="0" hidden="1" customWidth="1"/>
    <col min="12299" max="12299" width="9.5703125" bestFit="1" customWidth="1"/>
    <col min="12545" max="12545" width="5.42578125" customWidth="1"/>
    <col min="12546" max="12546" width="10.5703125" customWidth="1"/>
    <col min="12547" max="12547" width="31" customWidth="1"/>
    <col min="12548" max="12548" width="8.42578125" customWidth="1"/>
    <col min="12550" max="12550" width="10.5703125" bestFit="1" customWidth="1"/>
    <col min="12551" max="12551" width="9" customWidth="1"/>
    <col min="12552" max="12552" width="11" customWidth="1"/>
    <col min="12553" max="12553" width="0" hidden="1" customWidth="1"/>
    <col min="12555" max="12555" width="9.5703125" bestFit="1" customWidth="1"/>
    <col min="12801" max="12801" width="5.42578125" customWidth="1"/>
    <col min="12802" max="12802" width="10.5703125" customWidth="1"/>
    <col min="12803" max="12803" width="31" customWidth="1"/>
    <col min="12804" max="12804" width="8.42578125" customWidth="1"/>
    <col min="12806" max="12806" width="10.5703125" bestFit="1" customWidth="1"/>
    <col min="12807" max="12807" width="9" customWidth="1"/>
    <col min="12808" max="12808" width="11" customWidth="1"/>
    <col min="12809" max="12809" width="0" hidden="1" customWidth="1"/>
    <col min="12811" max="12811" width="9.5703125" bestFit="1" customWidth="1"/>
    <col min="13057" max="13057" width="5.42578125" customWidth="1"/>
    <col min="13058" max="13058" width="10.5703125" customWidth="1"/>
    <col min="13059" max="13059" width="31" customWidth="1"/>
    <col min="13060" max="13060" width="8.42578125" customWidth="1"/>
    <col min="13062" max="13062" width="10.5703125" bestFit="1" customWidth="1"/>
    <col min="13063" max="13063" width="9" customWidth="1"/>
    <col min="13064" max="13064" width="11" customWidth="1"/>
    <col min="13065" max="13065" width="0" hidden="1" customWidth="1"/>
    <col min="13067" max="13067" width="9.5703125" bestFit="1" customWidth="1"/>
    <col min="13313" max="13313" width="5.42578125" customWidth="1"/>
    <col min="13314" max="13314" width="10.5703125" customWidth="1"/>
    <col min="13315" max="13315" width="31" customWidth="1"/>
    <col min="13316" max="13316" width="8.42578125" customWidth="1"/>
    <col min="13318" max="13318" width="10.5703125" bestFit="1" customWidth="1"/>
    <col min="13319" max="13319" width="9" customWidth="1"/>
    <col min="13320" max="13320" width="11" customWidth="1"/>
    <col min="13321" max="13321" width="0" hidden="1" customWidth="1"/>
    <col min="13323" max="13323" width="9.5703125" bestFit="1" customWidth="1"/>
    <col min="13569" max="13569" width="5.42578125" customWidth="1"/>
    <col min="13570" max="13570" width="10.5703125" customWidth="1"/>
    <col min="13571" max="13571" width="31" customWidth="1"/>
    <col min="13572" max="13572" width="8.42578125" customWidth="1"/>
    <col min="13574" max="13574" width="10.5703125" bestFit="1" customWidth="1"/>
    <col min="13575" max="13575" width="9" customWidth="1"/>
    <col min="13576" max="13576" width="11" customWidth="1"/>
    <col min="13577" max="13577" width="0" hidden="1" customWidth="1"/>
    <col min="13579" max="13579" width="9.5703125" bestFit="1" customWidth="1"/>
    <col min="13825" max="13825" width="5.42578125" customWidth="1"/>
    <col min="13826" max="13826" width="10.5703125" customWidth="1"/>
    <col min="13827" max="13827" width="31" customWidth="1"/>
    <col min="13828" max="13828" width="8.42578125" customWidth="1"/>
    <col min="13830" max="13830" width="10.5703125" bestFit="1" customWidth="1"/>
    <col min="13831" max="13831" width="9" customWidth="1"/>
    <col min="13832" max="13832" width="11" customWidth="1"/>
    <col min="13833" max="13833" width="0" hidden="1" customWidth="1"/>
    <col min="13835" max="13835" width="9.5703125" bestFit="1" customWidth="1"/>
    <col min="14081" max="14081" width="5.42578125" customWidth="1"/>
    <col min="14082" max="14082" width="10.5703125" customWidth="1"/>
    <col min="14083" max="14083" width="31" customWidth="1"/>
    <col min="14084" max="14084" width="8.42578125" customWidth="1"/>
    <col min="14086" max="14086" width="10.5703125" bestFit="1" customWidth="1"/>
    <col min="14087" max="14087" width="9" customWidth="1"/>
    <col min="14088" max="14088" width="11" customWidth="1"/>
    <col min="14089" max="14089" width="0" hidden="1" customWidth="1"/>
    <col min="14091" max="14091" width="9.5703125" bestFit="1" customWidth="1"/>
    <col min="14337" max="14337" width="5.42578125" customWidth="1"/>
    <col min="14338" max="14338" width="10.5703125" customWidth="1"/>
    <col min="14339" max="14339" width="31" customWidth="1"/>
    <col min="14340" max="14340" width="8.42578125" customWidth="1"/>
    <col min="14342" max="14342" width="10.5703125" bestFit="1" customWidth="1"/>
    <col min="14343" max="14343" width="9" customWidth="1"/>
    <col min="14344" max="14344" width="11" customWidth="1"/>
    <col min="14345" max="14345" width="0" hidden="1" customWidth="1"/>
    <col min="14347" max="14347" width="9.5703125" bestFit="1" customWidth="1"/>
    <col min="14593" max="14593" width="5.42578125" customWidth="1"/>
    <col min="14594" max="14594" width="10.5703125" customWidth="1"/>
    <col min="14595" max="14595" width="31" customWidth="1"/>
    <col min="14596" max="14596" width="8.42578125" customWidth="1"/>
    <col min="14598" max="14598" width="10.5703125" bestFit="1" customWidth="1"/>
    <col min="14599" max="14599" width="9" customWidth="1"/>
    <col min="14600" max="14600" width="11" customWidth="1"/>
    <col min="14601" max="14601" width="0" hidden="1" customWidth="1"/>
    <col min="14603" max="14603" width="9.5703125" bestFit="1" customWidth="1"/>
    <col min="14849" max="14849" width="5.42578125" customWidth="1"/>
    <col min="14850" max="14850" width="10.5703125" customWidth="1"/>
    <col min="14851" max="14851" width="31" customWidth="1"/>
    <col min="14852" max="14852" width="8.42578125" customWidth="1"/>
    <col min="14854" max="14854" width="10.5703125" bestFit="1" customWidth="1"/>
    <col min="14855" max="14855" width="9" customWidth="1"/>
    <col min="14856" max="14856" width="11" customWidth="1"/>
    <col min="14857" max="14857" width="0" hidden="1" customWidth="1"/>
    <col min="14859" max="14859" width="9.5703125" bestFit="1" customWidth="1"/>
    <col min="15105" max="15105" width="5.42578125" customWidth="1"/>
    <col min="15106" max="15106" width="10.5703125" customWidth="1"/>
    <col min="15107" max="15107" width="31" customWidth="1"/>
    <col min="15108" max="15108" width="8.42578125" customWidth="1"/>
    <col min="15110" max="15110" width="10.5703125" bestFit="1" customWidth="1"/>
    <col min="15111" max="15111" width="9" customWidth="1"/>
    <col min="15112" max="15112" width="11" customWidth="1"/>
    <col min="15113" max="15113" width="0" hidden="1" customWidth="1"/>
    <col min="15115" max="15115" width="9.5703125" bestFit="1" customWidth="1"/>
    <col min="15361" max="15361" width="5.42578125" customWidth="1"/>
    <col min="15362" max="15362" width="10.5703125" customWidth="1"/>
    <col min="15363" max="15363" width="31" customWidth="1"/>
    <col min="15364" max="15364" width="8.42578125" customWidth="1"/>
    <col min="15366" max="15366" width="10.5703125" bestFit="1" customWidth="1"/>
    <col min="15367" max="15367" width="9" customWidth="1"/>
    <col min="15368" max="15368" width="11" customWidth="1"/>
    <col min="15369" max="15369" width="0" hidden="1" customWidth="1"/>
    <col min="15371" max="15371" width="9.5703125" bestFit="1" customWidth="1"/>
    <col min="15617" max="15617" width="5.42578125" customWidth="1"/>
    <col min="15618" max="15618" width="10.5703125" customWidth="1"/>
    <col min="15619" max="15619" width="31" customWidth="1"/>
    <col min="15620" max="15620" width="8.42578125" customWidth="1"/>
    <col min="15622" max="15622" width="10.5703125" bestFit="1" customWidth="1"/>
    <col min="15623" max="15623" width="9" customWidth="1"/>
    <col min="15624" max="15624" width="11" customWidth="1"/>
    <col min="15625" max="15625" width="0" hidden="1" customWidth="1"/>
    <col min="15627" max="15627" width="9.5703125" bestFit="1" customWidth="1"/>
    <col min="15873" max="15873" width="5.42578125" customWidth="1"/>
    <col min="15874" max="15874" width="10.5703125" customWidth="1"/>
    <col min="15875" max="15875" width="31" customWidth="1"/>
    <col min="15876" max="15876" width="8.42578125" customWidth="1"/>
    <col min="15878" max="15878" width="10.5703125" bestFit="1" customWidth="1"/>
    <col min="15879" max="15879" width="9" customWidth="1"/>
    <col min="15880" max="15880" width="11" customWidth="1"/>
    <col min="15881" max="15881" width="0" hidden="1" customWidth="1"/>
    <col min="15883" max="15883" width="9.5703125" bestFit="1" customWidth="1"/>
    <col min="16129" max="16129" width="5.42578125" customWidth="1"/>
    <col min="16130" max="16130" width="10.5703125" customWidth="1"/>
    <col min="16131" max="16131" width="31" customWidth="1"/>
    <col min="16132" max="16132" width="8.42578125" customWidth="1"/>
    <col min="16134" max="16134" width="10.5703125" bestFit="1" customWidth="1"/>
    <col min="16135" max="16135" width="9" customWidth="1"/>
    <col min="16136" max="16136" width="11" customWidth="1"/>
    <col min="16137" max="16137" width="0" hidden="1" customWidth="1"/>
    <col min="16139" max="16139" width="9.5703125" bestFit="1" customWidth="1"/>
  </cols>
  <sheetData>
    <row r="1" spans="1:14" ht="15.75" thickBot="1" x14ac:dyDescent="0.3">
      <c r="A1" s="1" t="s">
        <v>0</v>
      </c>
      <c r="B1" s="1"/>
      <c r="C1" s="1"/>
      <c r="G1" s="1"/>
      <c r="H1" s="1"/>
      <c r="I1" s="1"/>
    </row>
    <row r="2" spans="1:14" ht="104.25" customHeight="1" thickBot="1" x14ac:dyDescent="0.3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5" t="s">
        <v>8</v>
      </c>
      <c r="I2" s="3" t="s">
        <v>9</v>
      </c>
      <c r="J2" s="5" t="s">
        <v>10</v>
      </c>
      <c r="K2" s="6" t="s">
        <v>11</v>
      </c>
      <c r="L2" s="103" t="s">
        <v>12</v>
      </c>
      <c r="M2" s="98" t="s">
        <v>13</v>
      </c>
    </row>
    <row r="3" spans="1:14" ht="13.5" customHeight="1" thickBot="1" x14ac:dyDescent="0.3">
      <c r="A3" s="7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9">
        <v>11</v>
      </c>
      <c r="L3" s="104">
        <v>12</v>
      </c>
      <c r="M3" s="99">
        <v>13</v>
      </c>
    </row>
    <row r="4" spans="1:14" ht="15.75" thickBot="1" x14ac:dyDescent="0.3">
      <c r="A4" s="10">
        <v>1</v>
      </c>
      <c r="B4" s="11" t="s">
        <v>14</v>
      </c>
      <c r="C4" s="12" t="s">
        <v>15</v>
      </c>
      <c r="D4" s="13">
        <f>'[1]1-(Ж)'!A39</f>
        <v>36</v>
      </c>
      <c r="E4" s="14">
        <f>'[1]1-(Ж)'!H40</f>
        <v>26</v>
      </c>
      <c r="F4" s="14">
        <f>E4/D4*100</f>
        <v>72.222222222222214</v>
      </c>
      <c r="G4" s="15">
        <f>'[1]1-(Ж)'!F40</f>
        <v>2667.5600000000004</v>
      </c>
      <c r="H4" s="15">
        <f>'[1]1-(Ж)'!J40</f>
        <v>2442.4700000000003</v>
      </c>
      <c r="I4" s="16">
        <f>H4*100/G4</f>
        <v>91.561951746165036</v>
      </c>
      <c r="J4" s="15">
        <f>H4</f>
        <v>2442.4700000000003</v>
      </c>
      <c r="K4" s="17">
        <f>I4</f>
        <v>91.561951746165036</v>
      </c>
      <c r="L4" s="105">
        <f>H4+H5+H6+H7+H8+H9+H10+H11+H12+H13+H14+H15+H16+H17</f>
        <v>25202.840000000004</v>
      </c>
      <c r="M4" s="100">
        <f>L4*100/G18</f>
        <v>80.143504305955986</v>
      </c>
      <c r="N4" s="18"/>
    </row>
    <row r="5" spans="1:14" x14ac:dyDescent="0.25">
      <c r="A5" s="19">
        <v>2</v>
      </c>
      <c r="B5" s="20" t="s">
        <v>16</v>
      </c>
      <c r="C5" s="21" t="s">
        <v>17</v>
      </c>
      <c r="D5" s="22">
        <f>'[1]2-(1)'!A48</f>
        <v>45</v>
      </c>
      <c r="E5" s="23">
        <f>'[1]2-(1)'!H49</f>
        <v>39</v>
      </c>
      <c r="F5" s="23">
        <f t="shared" ref="F5:F17" si="0">E5/D5*100</f>
        <v>86.666666666666671</v>
      </c>
      <c r="G5" s="24">
        <f>'[1]2-(1)'!F49</f>
        <v>2997.93</v>
      </c>
      <c r="H5" s="24">
        <f>'[1]2-(1)'!J49</f>
        <v>2751.7599999999998</v>
      </c>
      <c r="I5" s="25">
        <f t="shared" ref="I5:I17" si="1">H5*100/G5</f>
        <v>91.788667513917943</v>
      </c>
      <c r="J5" s="26">
        <f>H5+H6+H7</f>
        <v>5691.4000000000005</v>
      </c>
      <c r="K5" s="27">
        <f>(I5+I6+I7)/3</f>
        <v>68.582983305377965</v>
      </c>
      <c r="L5" s="106"/>
      <c r="M5" s="101"/>
      <c r="N5" s="18"/>
    </row>
    <row r="6" spans="1:14" x14ac:dyDescent="0.25">
      <c r="A6" s="28">
        <v>3</v>
      </c>
      <c r="B6" s="29" t="s">
        <v>18</v>
      </c>
      <c r="C6" s="21" t="s">
        <v>17</v>
      </c>
      <c r="D6" s="30">
        <f>'[1]2-(2)'!A47</f>
        <v>44</v>
      </c>
      <c r="E6" s="31">
        <f>'[1]2-(2)'!H48</f>
        <v>41</v>
      </c>
      <c r="F6" s="31">
        <f t="shared" si="0"/>
        <v>93.181818181818173</v>
      </c>
      <c r="G6" s="32">
        <f>'[1]2-(2)'!F48</f>
        <v>3008.3900000000003</v>
      </c>
      <c r="H6" s="32">
        <f>'[1]2-(2)'!J48</f>
        <v>2856.09</v>
      </c>
      <c r="I6" s="33">
        <f t="shared" si="1"/>
        <v>94.937491482154897</v>
      </c>
      <c r="J6" s="34"/>
      <c r="K6" s="35"/>
      <c r="L6" s="106"/>
      <c r="M6" s="101"/>
    </row>
    <row r="7" spans="1:14" ht="15.75" thickBot="1" x14ac:dyDescent="0.3">
      <c r="A7" s="36">
        <v>4</v>
      </c>
      <c r="B7" s="37" t="s">
        <v>19</v>
      </c>
      <c r="C7" s="38" t="s">
        <v>17</v>
      </c>
      <c r="D7" s="39">
        <f>'[1]2-(п)'!A20</f>
        <v>17</v>
      </c>
      <c r="E7" s="40">
        <f>'[1]2-(п)'!H21</f>
        <v>3</v>
      </c>
      <c r="F7" s="40">
        <f t="shared" si="0"/>
        <v>17.647058823529413</v>
      </c>
      <c r="G7" s="41">
        <f>'[1]2-(п)'!F21</f>
        <v>439.21</v>
      </c>
      <c r="H7" s="41">
        <f>'[1]2-(п)'!J21</f>
        <v>83.55</v>
      </c>
      <c r="I7" s="42">
        <f t="shared" si="1"/>
        <v>19.02279092006102</v>
      </c>
      <c r="J7" s="43"/>
      <c r="K7" s="44"/>
      <c r="L7" s="106"/>
      <c r="M7" s="101"/>
    </row>
    <row r="8" spans="1:14" x14ac:dyDescent="0.25">
      <c r="A8" s="45">
        <v>5</v>
      </c>
      <c r="B8" s="46" t="s">
        <v>20</v>
      </c>
      <c r="C8" s="47" t="s">
        <v>21</v>
      </c>
      <c r="D8" s="48">
        <f>'[1]3-(1)'!A48</f>
        <v>45</v>
      </c>
      <c r="E8" s="49">
        <f>'[1]3-(1)'!H49</f>
        <v>38</v>
      </c>
      <c r="F8" s="49">
        <f t="shared" si="0"/>
        <v>84.444444444444443</v>
      </c>
      <c r="G8" s="50">
        <f>'[1]3-(1)'!F49</f>
        <v>3005.6199999999994</v>
      </c>
      <c r="H8" s="50">
        <f>'[1]3-(1)'!J49</f>
        <v>2443.4199999999992</v>
      </c>
      <c r="I8" s="51">
        <f t="shared" si="1"/>
        <v>81.29504062389789</v>
      </c>
      <c r="J8" s="52">
        <f>H8+H9+H10</f>
        <v>4995.4699999999993</v>
      </c>
      <c r="K8" s="53">
        <f>(I8+I9+I10)/3</f>
        <v>55.603158084220432</v>
      </c>
      <c r="L8" s="106"/>
      <c r="M8" s="101"/>
      <c r="N8" s="18"/>
    </row>
    <row r="9" spans="1:14" x14ac:dyDescent="0.25">
      <c r="A9" s="28">
        <v>6</v>
      </c>
      <c r="B9" s="54" t="s">
        <v>22</v>
      </c>
      <c r="C9" s="21" t="s">
        <v>21</v>
      </c>
      <c r="D9" s="55">
        <f>'[1]3-(2)'!A48</f>
        <v>45</v>
      </c>
      <c r="E9" s="31">
        <f>'[1]3-(2)'!H49</f>
        <v>39</v>
      </c>
      <c r="F9" s="31">
        <f t="shared" si="0"/>
        <v>86.666666666666671</v>
      </c>
      <c r="G9" s="32">
        <f>'[1]3-(2)'!F49</f>
        <v>2984.3500000000004</v>
      </c>
      <c r="H9" s="32">
        <f>'[1]3-(2)'!J49</f>
        <v>2552.0500000000002</v>
      </c>
      <c r="I9" s="33">
        <f t="shared" si="1"/>
        <v>85.514433628763385</v>
      </c>
      <c r="J9" s="34"/>
      <c r="K9" s="35"/>
      <c r="L9" s="106"/>
      <c r="M9" s="101"/>
    </row>
    <row r="10" spans="1:14" ht="15.75" thickBot="1" x14ac:dyDescent="0.3">
      <c r="A10" s="36">
        <v>7</v>
      </c>
      <c r="B10" s="56" t="s">
        <v>23</v>
      </c>
      <c r="C10" s="38" t="s">
        <v>21</v>
      </c>
      <c r="D10" s="57">
        <f>'[1]3-(п)'!A21</f>
        <v>18</v>
      </c>
      <c r="E10" s="58">
        <f>'[1]3-(п)'!H22</f>
        <v>0</v>
      </c>
      <c r="F10" s="58">
        <f t="shared" si="0"/>
        <v>0</v>
      </c>
      <c r="G10" s="41">
        <f>'[1]3-(п)'!F22</f>
        <v>439.58</v>
      </c>
      <c r="H10" s="41">
        <f>'[1]3-(п)'!J22</f>
        <v>0</v>
      </c>
      <c r="I10" s="42">
        <f t="shared" si="1"/>
        <v>0</v>
      </c>
      <c r="J10" s="43"/>
      <c r="K10" s="44"/>
      <c r="L10" s="106"/>
      <c r="M10" s="101"/>
    </row>
    <row r="11" spans="1:14" ht="15" customHeight="1" x14ac:dyDescent="0.25">
      <c r="A11" s="45">
        <v>8</v>
      </c>
      <c r="B11" s="59" t="s">
        <v>24</v>
      </c>
      <c r="C11" s="60" t="s">
        <v>25</v>
      </c>
      <c r="D11" s="61">
        <f>'[1]6-(1)'!A47</f>
        <v>44</v>
      </c>
      <c r="E11" s="62">
        <f>'[1]6-(1)'!H48</f>
        <v>34</v>
      </c>
      <c r="F11" s="63">
        <f t="shared" si="0"/>
        <v>77.272727272727266</v>
      </c>
      <c r="G11" s="50">
        <f>'[1]6-(1)'!F48</f>
        <v>3132.7500000000005</v>
      </c>
      <c r="H11" s="50">
        <f>'[1]6-(1)'!J48</f>
        <v>2341.3100000000004</v>
      </c>
      <c r="I11" s="51">
        <f t="shared" si="1"/>
        <v>74.736573298220407</v>
      </c>
      <c r="J11" s="64">
        <f>H11+H12+H13</f>
        <v>4634.630000000001</v>
      </c>
      <c r="K11" s="53">
        <f>(I11+I12+I13)/3</f>
        <v>50.578837620623325</v>
      </c>
      <c r="L11" s="106"/>
      <c r="M11" s="101"/>
      <c r="N11" s="18"/>
    </row>
    <row r="12" spans="1:14" ht="12.75" customHeight="1" x14ac:dyDescent="0.25">
      <c r="A12" s="28">
        <v>9</v>
      </c>
      <c r="B12" s="65" t="s">
        <v>26</v>
      </c>
      <c r="C12" s="66" t="s">
        <v>25</v>
      </c>
      <c r="D12" s="30">
        <f>'[1]6-(2)'!A47</f>
        <v>44</v>
      </c>
      <c r="E12" s="30">
        <f>'[1]6-(2)'!H48</f>
        <v>36</v>
      </c>
      <c r="F12" s="67">
        <f t="shared" si="0"/>
        <v>81.818181818181827</v>
      </c>
      <c r="G12" s="32">
        <f>'[1]6-(2)'!F48</f>
        <v>2978.3399999999997</v>
      </c>
      <c r="H12" s="32">
        <f>'[1]6-(2)'!J48</f>
        <v>2293.3200000000002</v>
      </c>
      <c r="I12" s="33">
        <f t="shared" si="1"/>
        <v>76.999939563649562</v>
      </c>
      <c r="J12" s="68"/>
      <c r="K12" s="35"/>
      <c r="L12" s="106"/>
      <c r="M12" s="101"/>
    </row>
    <row r="13" spans="1:14" ht="32.25" customHeight="1" thickBot="1" x14ac:dyDescent="0.3">
      <c r="A13" s="69">
        <v>10</v>
      </c>
      <c r="B13" s="70" t="s">
        <v>27</v>
      </c>
      <c r="C13" s="71" t="s">
        <v>25</v>
      </c>
      <c r="D13" s="72">
        <f>'[1]6-(п)'!A23</f>
        <v>20</v>
      </c>
      <c r="E13" s="73">
        <f>'[1]6-(п)'!H24</f>
        <v>0</v>
      </c>
      <c r="F13" s="73">
        <f t="shared" si="0"/>
        <v>0</v>
      </c>
      <c r="G13" s="74">
        <f>'[1]6-(п)'!F24</f>
        <v>470.6699999999999</v>
      </c>
      <c r="H13" s="74">
        <f>'[1]6-(п)'!J24</f>
        <v>0</v>
      </c>
      <c r="I13" s="75">
        <f t="shared" si="1"/>
        <v>0</v>
      </c>
      <c r="J13" s="76"/>
      <c r="K13" s="77"/>
      <c r="L13" s="106"/>
      <c r="M13" s="101"/>
    </row>
    <row r="14" spans="1:14" x14ac:dyDescent="0.25">
      <c r="A14" s="19">
        <v>11</v>
      </c>
      <c r="B14" s="20" t="s">
        <v>28</v>
      </c>
      <c r="C14" s="60" t="s">
        <v>29</v>
      </c>
      <c r="D14" s="22">
        <f>'[1]8-(1)'!A46</f>
        <v>43</v>
      </c>
      <c r="E14" s="23">
        <f>'[1]8-(1)'!H47</f>
        <v>42</v>
      </c>
      <c r="F14" s="23">
        <f t="shared" si="0"/>
        <v>97.674418604651152</v>
      </c>
      <c r="G14" s="24">
        <f>'[1]8-(1)'!F47</f>
        <v>2994.2899999999995</v>
      </c>
      <c r="H14" s="24">
        <f>'[1]8-(1)'!J47</f>
        <v>2689.27</v>
      </c>
      <c r="I14" s="25">
        <f t="shared" si="1"/>
        <v>89.813277939010604</v>
      </c>
      <c r="J14" s="26">
        <f>H14+H15+H16</f>
        <v>5448.4699999999993</v>
      </c>
      <c r="K14" s="27">
        <f>(I14+I15+I16)/3</f>
        <v>60.865016592543704</v>
      </c>
      <c r="L14" s="106"/>
      <c r="M14" s="101"/>
      <c r="N14" s="18"/>
    </row>
    <row r="15" spans="1:14" x14ac:dyDescent="0.25">
      <c r="A15" s="28">
        <v>12</v>
      </c>
      <c r="B15" s="65" t="s">
        <v>30</v>
      </c>
      <c r="C15" s="66" t="s">
        <v>29</v>
      </c>
      <c r="D15" s="30">
        <f>'[1]8-(2)'!A47</f>
        <v>44</v>
      </c>
      <c r="E15" s="31">
        <f>'[1]8-(2)'!H48</f>
        <v>39</v>
      </c>
      <c r="F15" s="31">
        <f t="shared" si="0"/>
        <v>88.63636363636364</v>
      </c>
      <c r="G15" s="32">
        <f>'[1]8-(2)'!F48</f>
        <v>2973.8599999999997</v>
      </c>
      <c r="H15" s="32">
        <f>'[1]8-(2)'!J48</f>
        <v>2759.1999999999994</v>
      </c>
      <c r="I15" s="33">
        <f t="shared" si="1"/>
        <v>92.7817718386205</v>
      </c>
      <c r="J15" s="34"/>
      <c r="K15" s="35"/>
      <c r="L15" s="106"/>
      <c r="M15" s="101"/>
    </row>
    <row r="16" spans="1:14" ht="15.75" thickBot="1" x14ac:dyDescent="0.3">
      <c r="A16" s="69">
        <v>13</v>
      </c>
      <c r="B16" s="70" t="s">
        <v>31</v>
      </c>
      <c r="C16" s="66" t="s">
        <v>29</v>
      </c>
      <c r="D16" s="72">
        <f>'[1]8-(п)'!A22</f>
        <v>19</v>
      </c>
      <c r="E16" s="58">
        <f>'[1]8-(п)'!H23</f>
        <v>0</v>
      </c>
      <c r="F16" s="58">
        <f t="shared" si="0"/>
        <v>0</v>
      </c>
      <c r="G16" s="74">
        <f>'[1]8-(п)'!F23</f>
        <v>547.1</v>
      </c>
      <c r="H16" s="74">
        <f>'[1]8-(п)'!J23</f>
        <v>0</v>
      </c>
      <c r="I16" s="75">
        <f t="shared" si="1"/>
        <v>0</v>
      </c>
      <c r="J16" s="78"/>
      <c r="K16" s="77"/>
      <c r="L16" s="106"/>
      <c r="M16" s="101"/>
    </row>
    <row r="17" spans="1:14" ht="15.75" thickBot="1" x14ac:dyDescent="0.3">
      <c r="A17" s="10">
        <v>14</v>
      </c>
      <c r="B17" s="11" t="s">
        <v>32</v>
      </c>
      <c r="C17" s="79" t="s">
        <v>33</v>
      </c>
      <c r="D17" s="13">
        <f>'[1]9-(Ж,Н)'!A39</f>
        <v>36</v>
      </c>
      <c r="E17" s="13">
        <f>'[1]9-(Ж,Н)'!H40</f>
        <v>27</v>
      </c>
      <c r="F17" s="14">
        <f t="shared" si="0"/>
        <v>75</v>
      </c>
      <c r="G17" s="15">
        <f>'[1]9-(Ж,Н)'!F40</f>
        <v>2807.4900000000002</v>
      </c>
      <c r="H17" s="15">
        <f>'[1]9-(Ж,Н)'!J40</f>
        <v>1990.4000000000003</v>
      </c>
      <c r="I17" s="16">
        <f t="shared" si="1"/>
        <v>70.896067305671622</v>
      </c>
      <c r="J17" s="15">
        <f>H17</f>
        <v>1990.4000000000003</v>
      </c>
      <c r="K17" s="17">
        <f>I17</f>
        <v>70.896067305671622</v>
      </c>
      <c r="L17" s="107"/>
      <c r="M17" s="102"/>
      <c r="N17" s="18"/>
    </row>
    <row r="18" spans="1:14" s="92" customFormat="1" ht="13.5" thickBot="1" x14ac:dyDescent="0.25">
      <c r="A18" s="80"/>
      <c r="B18" s="81" t="s">
        <v>34</v>
      </c>
      <c r="C18" s="82"/>
      <c r="D18" s="83">
        <f>SUM(D4:D17)</f>
        <v>500</v>
      </c>
      <c r="E18" s="84">
        <f>SUM(E4:E17)</f>
        <v>364</v>
      </c>
      <c r="F18" s="84">
        <f>E18/D18*100</f>
        <v>72.8</v>
      </c>
      <c r="G18" s="85">
        <f>SUM(G4:G17)</f>
        <v>31447.14</v>
      </c>
      <c r="H18" s="86">
        <f>SUM(H4:H17)</f>
        <v>25202.840000000004</v>
      </c>
      <c r="I18" s="87">
        <f>SUM(I4:I17)/14</f>
        <v>62.096286132866638</v>
      </c>
      <c r="J18" s="85">
        <f>SUM(J4:J17)</f>
        <v>25202.840000000004</v>
      </c>
      <c r="K18" s="88">
        <f>H18*100/G18</f>
        <v>80.143504305955986</v>
      </c>
      <c r="L18" s="89"/>
      <c r="M18" s="90"/>
      <c r="N18" s="91"/>
    </row>
    <row r="19" spans="1:14" x14ac:dyDescent="0.25">
      <c r="A19" s="92" t="s">
        <v>35</v>
      </c>
      <c r="L19" s="92"/>
    </row>
    <row r="20" spans="1:14" x14ac:dyDescent="0.25">
      <c r="A20" s="92"/>
    </row>
    <row r="21" spans="1:14" x14ac:dyDescent="0.25">
      <c r="A21" s="92"/>
      <c r="L21" s="92"/>
      <c r="M21" s="92"/>
    </row>
    <row r="22" spans="1:14" x14ac:dyDescent="0.25">
      <c r="A22" s="92"/>
    </row>
    <row r="24" spans="1:14" x14ac:dyDescent="0.25">
      <c r="B24" s="93"/>
    </row>
    <row r="25" spans="1:14" x14ac:dyDescent="0.25">
      <c r="A25" s="92"/>
      <c r="B25" s="93"/>
    </row>
    <row r="26" spans="1:14" x14ac:dyDescent="0.25">
      <c r="A26" s="92"/>
      <c r="B26" s="93"/>
    </row>
    <row r="27" spans="1:14" x14ac:dyDescent="0.25">
      <c r="A27" s="92"/>
      <c r="B27" s="93"/>
    </row>
    <row r="28" spans="1:14" x14ac:dyDescent="0.25">
      <c r="A28" s="92"/>
      <c r="B28" s="93"/>
    </row>
    <row r="29" spans="1:14" x14ac:dyDescent="0.25">
      <c r="A29" s="92"/>
      <c r="B29" s="93"/>
    </row>
    <row r="30" spans="1:14" x14ac:dyDescent="0.25">
      <c r="A30" s="92"/>
      <c r="B30" s="93"/>
    </row>
    <row r="31" spans="1:14" x14ac:dyDescent="0.25">
      <c r="A31" s="92"/>
      <c r="B31" s="93"/>
    </row>
    <row r="32" spans="1:14" x14ac:dyDescent="0.25">
      <c r="A32" s="92"/>
      <c r="B32" s="93"/>
    </row>
    <row r="33" spans="1:3" x14ac:dyDescent="0.25">
      <c r="A33" s="92"/>
      <c r="B33" s="93"/>
    </row>
    <row r="34" spans="1:3" x14ac:dyDescent="0.25">
      <c r="A34" s="92"/>
      <c r="B34" s="93"/>
    </row>
    <row r="35" spans="1:3" x14ac:dyDescent="0.25">
      <c r="A35" s="92"/>
      <c r="B35" s="93"/>
    </row>
    <row r="36" spans="1:3" x14ac:dyDescent="0.25">
      <c r="B36" s="93"/>
    </row>
    <row r="37" spans="1:3" x14ac:dyDescent="0.25">
      <c r="A37" s="92"/>
    </row>
    <row r="38" spans="1:3" x14ac:dyDescent="0.25">
      <c r="A38" s="92"/>
      <c r="C38" s="92"/>
    </row>
    <row r="39" spans="1:3" x14ac:dyDescent="0.25">
      <c r="A39" s="92"/>
    </row>
    <row r="40" spans="1:3" x14ac:dyDescent="0.25">
      <c r="A40" s="92"/>
    </row>
    <row r="41" spans="1:3" x14ac:dyDescent="0.25">
      <c r="A41" s="92"/>
    </row>
    <row r="42" spans="1:3" x14ac:dyDescent="0.25">
      <c r="A42" s="92"/>
    </row>
    <row r="43" spans="1:3" x14ac:dyDescent="0.25">
      <c r="A43" s="92"/>
    </row>
    <row r="44" spans="1:3" x14ac:dyDescent="0.25">
      <c r="A44" s="92"/>
    </row>
    <row r="45" spans="1:3" x14ac:dyDescent="0.25">
      <c r="A45" s="92"/>
    </row>
    <row r="46" spans="1:3" x14ac:dyDescent="0.25">
      <c r="A46" s="92"/>
    </row>
    <row r="47" spans="1:3" x14ac:dyDescent="0.25">
      <c r="A47" s="92"/>
    </row>
    <row r="48" spans="1:3" x14ac:dyDescent="0.25">
      <c r="A48" s="92"/>
    </row>
    <row r="49" spans="1:10" x14ac:dyDescent="0.25">
      <c r="A49" s="92"/>
    </row>
    <row r="50" spans="1:10" x14ac:dyDescent="0.25">
      <c r="A50" s="92"/>
    </row>
    <row r="51" spans="1:10" x14ac:dyDescent="0.25">
      <c r="A51" s="92"/>
    </row>
    <row r="52" spans="1:10" x14ac:dyDescent="0.25">
      <c r="A52" s="92"/>
    </row>
    <row r="53" spans="1:10" x14ac:dyDescent="0.25">
      <c r="A53" s="92"/>
    </row>
    <row r="54" spans="1:10" x14ac:dyDescent="0.25">
      <c r="B54" s="93"/>
      <c r="J54" s="94"/>
    </row>
    <row r="55" spans="1:10" x14ac:dyDescent="0.25">
      <c r="A55" s="92"/>
      <c r="F55" s="95"/>
    </row>
    <row r="56" spans="1:10" x14ac:dyDescent="0.25">
      <c r="A56" s="92"/>
      <c r="F56" s="96"/>
      <c r="G56" s="96"/>
    </row>
    <row r="57" spans="1:10" x14ac:dyDescent="0.25">
      <c r="A57" s="92"/>
    </row>
    <row r="58" spans="1:10" x14ac:dyDescent="0.25">
      <c r="A58" s="92"/>
    </row>
    <row r="59" spans="1:10" ht="18" x14ac:dyDescent="0.25">
      <c r="A59" s="92"/>
      <c r="F59" s="97"/>
    </row>
    <row r="60" spans="1:10" x14ac:dyDescent="0.25">
      <c r="A60" s="92"/>
      <c r="F60" s="93"/>
    </row>
    <row r="63" spans="1:10" x14ac:dyDescent="0.25">
      <c r="H63" s="94"/>
    </row>
  </sheetData>
  <mergeCells count="10">
    <mergeCell ref="L4:L17"/>
    <mergeCell ref="M4:M17"/>
    <mergeCell ref="J5:J7"/>
    <mergeCell ref="K5:K7"/>
    <mergeCell ref="J8:J10"/>
    <mergeCell ref="K8:K10"/>
    <mergeCell ref="J11:J13"/>
    <mergeCell ref="K11:K13"/>
    <mergeCell ref="J14:J16"/>
    <mergeCell ref="K14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2018-09-14T06:25:03Z</dcterms:created>
  <dcterms:modified xsi:type="dcterms:W3CDTF">2018-09-14T06:30:11Z</dcterms:modified>
</cp:coreProperties>
</file>