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Ж\Desktop\Собрание 2016\"/>
    </mc:Choice>
  </mc:AlternateContent>
  <bookViews>
    <workbookView xWindow="150" yWindow="-240" windowWidth="11340" windowHeight="7740" activeTab="5"/>
  </bookViews>
  <sheets>
    <sheet name="81-1" sheetId="6" r:id="rId1"/>
    <sheet name="81-2" sheetId="1" r:id="rId2"/>
    <sheet name="81-3" sheetId="4" r:id="rId3"/>
    <sheet name="81-6" sheetId="5" r:id="rId4"/>
    <sheet name="81-8" sheetId="2" r:id="rId5"/>
    <sheet name="81-9" sheetId="7" r:id="rId6"/>
    <sheet name="общая" sheetId="8" r:id="rId7"/>
    <sheet name="Лист1" sheetId="9" r:id="rId8"/>
  </sheets>
  <definedNames>
    <definedName name="_xlnm._FilterDatabase" localSheetId="0" hidden="1">'81-1'!$A$3:$S$30</definedName>
    <definedName name="_xlnm._FilterDatabase" localSheetId="1" hidden="1">'81-2'!$A$3:$R$120</definedName>
    <definedName name="_xlnm._FilterDatabase" localSheetId="2" hidden="1">'81-3'!$A$3:$R$122</definedName>
    <definedName name="_xlnm._FilterDatabase" localSheetId="3" hidden="1">'81-6'!$A$3:$R$122</definedName>
    <definedName name="_xlnm._FilterDatabase" localSheetId="4" hidden="1">'81-8'!$A$3:$Q$122</definedName>
    <definedName name="_xlnm._FilterDatabase" localSheetId="5" hidden="1">'81-9'!$A$3:$P$41</definedName>
  </definedNames>
  <calcPr calcId="152511"/>
</workbook>
</file>

<file path=xl/calcChain.xml><?xml version="1.0" encoding="utf-8"?>
<calcChain xmlns="http://schemas.openxmlformats.org/spreadsheetml/2006/main">
  <c r="I10" i="9" l="1"/>
  <c r="I5" i="9"/>
  <c r="I4" i="9"/>
  <c r="H9" i="9"/>
  <c r="H8" i="9"/>
  <c r="D9" i="9"/>
  <c r="D8" i="9"/>
  <c r="G7" i="9"/>
  <c r="F7" i="9"/>
  <c r="E7" i="9"/>
  <c r="D7" i="9"/>
  <c r="C7" i="9"/>
  <c r="F13" i="9"/>
  <c r="F12" i="9"/>
  <c r="I12" i="9" s="1"/>
  <c r="E13" i="9"/>
  <c r="E8" i="9"/>
  <c r="E9" i="9" s="1"/>
  <c r="E17" i="9"/>
  <c r="H13" i="9"/>
  <c r="H7" i="9"/>
  <c r="G9" i="9"/>
  <c r="G6" i="9"/>
  <c r="I6" i="9" s="1"/>
  <c r="I11" i="9" s="1"/>
  <c r="D13" i="9"/>
  <c r="C9" i="9"/>
  <c r="C31" i="8"/>
  <c r="D12" i="8"/>
  <c r="E12" i="8"/>
  <c r="F12" i="8"/>
  <c r="G12" i="8"/>
  <c r="G20" i="8"/>
  <c r="F20" i="8"/>
  <c r="E20" i="8"/>
  <c r="D20" i="8"/>
  <c r="C20" i="8"/>
  <c r="G16" i="8"/>
  <c r="F16" i="8"/>
  <c r="E16" i="8"/>
  <c r="D16" i="8"/>
  <c r="C16" i="8"/>
  <c r="C12" i="8"/>
  <c r="K121" i="2"/>
  <c r="L120" i="5"/>
  <c r="L121" i="5"/>
  <c r="L122" i="5" s="1"/>
  <c r="K121" i="4"/>
  <c r="K120" i="4"/>
  <c r="G31" i="8" s="1"/>
  <c r="K117" i="1"/>
  <c r="K120" i="1" s="1"/>
  <c r="E31" i="8"/>
  <c r="D32" i="8"/>
  <c r="D31" i="8"/>
  <c r="C32" i="8"/>
  <c r="K122" i="2"/>
  <c r="K122" i="4"/>
  <c r="E6" i="8"/>
  <c r="D118" i="2"/>
  <c r="D116" i="1"/>
  <c r="C43" i="7"/>
  <c r="E118" i="5"/>
  <c r="D118" i="4"/>
  <c r="D45" i="6"/>
  <c r="C30" i="8" l="1"/>
  <c r="G32" i="8"/>
  <c r="F8" i="9"/>
  <c r="F9" i="9" s="1"/>
  <c r="I8" i="9"/>
  <c r="I9" i="9" s="1"/>
  <c r="I13" i="9"/>
  <c r="I7" i="9"/>
  <c r="E32" i="8"/>
  <c r="E30" i="8" s="1"/>
  <c r="D30" i="8"/>
  <c r="F32" i="8"/>
  <c r="G30" i="8"/>
  <c r="F31" i="8"/>
  <c r="E5" i="8"/>
  <c r="F30" i="8" l="1"/>
  <c r="H33" i="8"/>
  <c r="F34" i="8"/>
  <c r="G34" i="8"/>
  <c r="E34" i="8"/>
  <c r="D34" i="8"/>
  <c r="D35" i="8"/>
  <c r="D36" i="8"/>
  <c r="C35" i="8"/>
  <c r="E35" i="8"/>
  <c r="E36" i="8"/>
  <c r="C36" i="8"/>
  <c r="F35" i="8"/>
  <c r="F36" i="8"/>
  <c r="C34" i="8"/>
  <c r="G35" i="8"/>
  <c r="G36" i="8"/>
</calcChain>
</file>

<file path=xl/sharedStrings.xml><?xml version="1.0" encoding="utf-8"?>
<sst xmlns="http://schemas.openxmlformats.org/spreadsheetml/2006/main" count="1455" uniqueCount="1031">
  <si>
    <t>Бородинов Виталий Владимирович</t>
  </si>
  <si>
    <t>1/1,8/1</t>
  </si>
  <si>
    <t>19,25/3</t>
  </si>
  <si>
    <t>Дорошенко Виталий Викторович</t>
  </si>
  <si>
    <t>Безуглов Виктор Сергеевич</t>
  </si>
  <si>
    <t>Холодий Л.В.</t>
  </si>
  <si>
    <t>Коваленко В.В.</t>
  </si>
  <si>
    <t>Бутхина Татьяна Федоровна</t>
  </si>
  <si>
    <t>Надьярная Ирина Павловна</t>
  </si>
  <si>
    <t>Кушу Муслимат Асланчериевна</t>
  </si>
  <si>
    <t>Застрожников Артем Владимирович</t>
  </si>
  <si>
    <t>Крутько Александр Николаевич</t>
  </si>
  <si>
    <t>Давыдов Иван Иванович</t>
  </si>
  <si>
    <t>Русина Алла Викторовна</t>
  </si>
  <si>
    <t>Харькова Наталья Николаевна</t>
  </si>
  <si>
    <t>Середина Светлана Викторовна</t>
  </si>
  <si>
    <t>Андреев Денис Владимирович</t>
  </si>
  <si>
    <t>Волотова Юлия Александровна</t>
  </si>
  <si>
    <t>Неточенко Юлия Андреевна</t>
  </si>
  <si>
    <t>Токмакова Ирина Ивановна</t>
  </si>
  <si>
    <t>Паршакова Лариса Геннадьевна</t>
  </si>
  <si>
    <t>Хамизова Асият Хаталиевна</t>
  </si>
  <si>
    <t>Ляшенко Анатолий Борисович</t>
  </si>
  <si>
    <t>Пузик Дмитрий Николаевич</t>
  </si>
  <si>
    <t>Лощилов Константин Леонидович</t>
  </si>
  <si>
    <t>Хохлов Александр Александрович</t>
  </si>
  <si>
    <t>Волошин Александр Юрьевич</t>
  </si>
  <si>
    <t>Кравченко Татьяна Михайловна</t>
  </si>
  <si>
    <t>Горшенина Татьяна Викторовна</t>
  </si>
  <si>
    <t>Клименко Ольга Владимировна</t>
  </si>
  <si>
    <t>Селицкая Ирина Сергеевна</t>
  </si>
  <si>
    <t>Федичева Наталья Александровна</t>
  </si>
  <si>
    <t>Беняминова Елена Юрьевна</t>
  </si>
  <si>
    <t>Акимова Валерия Сергеевна</t>
  </si>
  <si>
    <t>Коваленко Валерия Владимировна</t>
  </si>
  <si>
    <t>Демина Наталья Ивановна</t>
  </si>
  <si>
    <t>Каплуновская Лариса Васильевна</t>
  </si>
  <si>
    <t>Иманкулова Ирина Реджебовна</t>
  </si>
  <si>
    <t>Сушков Олег Владимирович</t>
  </si>
  <si>
    <t>Агабеков Аркадий Феликсович</t>
  </si>
  <si>
    <t>Прохин Николай Николаевич</t>
  </si>
  <si>
    <t>Решетников Александр Сергеевич</t>
  </si>
  <si>
    <t>Бабиенко Александр Петрович</t>
  </si>
  <si>
    <t>Куценко Олег Эрнестович</t>
  </si>
  <si>
    <t>Белозеров Алексей Александрович</t>
  </si>
  <si>
    <t>Краснянская Ольга Игоревна</t>
  </si>
  <si>
    <t>Моренко Андрей Петрович</t>
  </si>
  <si>
    <t>Слепов Владимир Степанович</t>
  </si>
  <si>
    <t>Алипова Елена Анатольевна</t>
  </si>
  <si>
    <t>Дмитров Дмитрий Васильевич</t>
  </si>
  <si>
    <t>Шемгохова Ирина Махмудовна</t>
  </si>
  <si>
    <t>Подкопай Наталья Иосифовна</t>
  </si>
  <si>
    <t>Раменская Елена Анатольевна</t>
  </si>
  <si>
    <t>Красная Наталья Викторовна</t>
  </si>
  <si>
    <t>Зайцев Георгий Ильич</t>
  </si>
  <si>
    <t>Сесьмий Елена Ивановна</t>
  </si>
  <si>
    <t>Колесниченко Янина Ивановна</t>
  </si>
  <si>
    <t>Спичка Ольга Васильевна</t>
  </si>
  <si>
    <t>Герцева Юлия Владимировна</t>
  </si>
  <si>
    <t>Видясов Виктор Владимирович</t>
  </si>
  <si>
    <t>Маснык Алла Семеновна</t>
  </si>
  <si>
    <t>Хайлов Виталий Викторович</t>
  </si>
  <si>
    <t>Мандыч Светлана Николаевна</t>
  </si>
  <si>
    <t>Еремина Светлана Васильевна</t>
  </si>
  <si>
    <t>Черноиванов Александр Петрович</t>
  </si>
  <si>
    <t>Бородинова Татьяна Геннадьевна</t>
  </si>
  <si>
    <t>Лобачева Надежда Сергеевна</t>
  </si>
  <si>
    <t>Богданова Галина Васильевна</t>
  </si>
  <si>
    <t>Дроженкова Эльвира Борисовна</t>
  </si>
  <si>
    <t>Костенко Андрей Анатольевич</t>
  </si>
  <si>
    <t>Черныш Татьяна Викторовна</t>
  </si>
  <si>
    <t>Плешаков Сергей Александрович</t>
  </si>
  <si>
    <t>Рыкунова Галина Анатольевна</t>
  </si>
  <si>
    <t>Кияшко Людмила Викторовна</t>
  </si>
  <si>
    <t>Осколович Светлана Владимировна</t>
  </si>
  <si>
    <t>Пересторонина Зинаида Николаевна</t>
  </si>
  <si>
    <t>Чернышков Дмитрий Юрьевич</t>
  </si>
  <si>
    <t>Буглак Юлия Анатольевна</t>
  </si>
  <si>
    <t>Романов Эдуард Николаевич</t>
  </si>
  <si>
    <t>Семенюта Ольга Анатольевна</t>
  </si>
  <si>
    <t>Хитрук Светлана Викторовна</t>
  </si>
  <si>
    <t>Шафоростова Елена Алексеевна</t>
  </si>
  <si>
    <t>Беседина Елена Владимировна</t>
  </si>
  <si>
    <t>Исраелян Светлана Ивановна</t>
  </si>
  <si>
    <t>Калугин Константин Викторович</t>
  </si>
  <si>
    <t>Бандюков Николай Владимирович</t>
  </si>
  <si>
    <t>Изотова Ирина Ивановна</t>
  </si>
  <si>
    <t>Андрусенко Алина Сергеевна</t>
  </si>
  <si>
    <t>Налетов Геннадий Вячеславович</t>
  </si>
  <si>
    <t>Артамохин Дмитрий Александрович</t>
  </si>
  <si>
    <t>Калешин Игорь Викторович</t>
  </si>
  <si>
    <t>Лихачева Татьяна Алексеевна</t>
  </si>
  <si>
    <t>Алешина Олеся Викторовна</t>
  </si>
  <si>
    <t>Филипов Владимир Сергеевич</t>
  </si>
  <si>
    <t>Костенко Инна Николаевна</t>
  </si>
  <si>
    <t>Косякова Светлана Дмитриевна</t>
  </si>
  <si>
    <t>Мамонтова Елена Александровна</t>
  </si>
  <si>
    <t>Малхотра Тарун</t>
  </si>
  <si>
    <t>Костина Ольга Владимировна</t>
  </si>
  <si>
    <t>Черкасский Виталий Андреевич</t>
  </si>
  <si>
    <t>Костюк Александр Евгеньевич</t>
  </si>
  <si>
    <t>Шевлеков Олег Русланович</t>
  </si>
  <si>
    <t>Лубнина Ирина Олеговна</t>
  </si>
  <si>
    <t>Мануйлов Александр Михайлович</t>
  </si>
  <si>
    <t>Чухно Татьяна Александровна</t>
  </si>
  <si>
    <t>Тлепцерше Любовь Хаджи-Муратовна</t>
  </si>
  <si>
    <t>Баштовая Ирина Георгиевна</t>
  </si>
  <si>
    <t>Пилюк Ольга Владимировна</t>
  </si>
  <si>
    <t>Лобач Игорь Александрович</t>
  </si>
  <si>
    <t>Гемская Наталья Викторовна.</t>
  </si>
  <si>
    <t>Апостолова Галина Михайловна</t>
  </si>
  <si>
    <t>Гурза Ирина Анатольевна</t>
  </si>
  <si>
    <t>Киселева Татьяна Васильевна</t>
  </si>
  <si>
    <t>Гаврилова Галина Евгеньевна</t>
  </si>
  <si>
    <t>Ващенко Николай Федорович</t>
  </si>
  <si>
    <t>Левина Галина Николаевна</t>
  </si>
  <si>
    <t>Грицай Игорь Николаевич</t>
  </si>
  <si>
    <t>Канаева Галина Владимировна</t>
  </si>
  <si>
    <t>Половой Андрей Витальевич</t>
  </si>
  <si>
    <t>Дашко Ольга Ивановна</t>
  </si>
  <si>
    <t>Бабаева Лариса Борисовна</t>
  </si>
  <si>
    <t>Свидина Ольга Александровна</t>
  </si>
  <si>
    <t>Коновалов Иван Александрович</t>
  </si>
  <si>
    <t>Кислицина Наталья Юрьевна</t>
  </si>
  <si>
    <t>Ермолина Наталья Ивановна</t>
  </si>
  <si>
    <t>Ткаченко Иван Алексеевич</t>
  </si>
  <si>
    <t>Онойко Вадим Викторович</t>
  </si>
  <si>
    <t>Ваганова Ольга Ивановна</t>
  </si>
  <si>
    <t>Мухамеджанова Светлана Юрьевна</t>
  </si>
  <si>
    <t>Пустовид Татьяна Александровна</t>
  </si>
  <si>
    <t>Бароянц Изабелла Арамовна</t>
  </si>
  <si>
    <t>Сафронова Елена Викторовна</t>
  </si>
  <si>
    <t>Винокуров Андрей Александрович</t>
  </si>
  <si>
    <t>Оньков Сергей Александрович</t>
  </si>
  <si>
    <t>Александрова Алина Александровна</t>
  </si>
  <si>
    <t>Егорова Татьяна Ивановна</t>
  </si>
  <si>
    <t>Белоголова Анастасия Анатольевна</t>
  </si>
  <si>
    <t>Александров Игорь Иванович</t>
  </si>
  <si>
    <t>Локтионова Анна Геннадьевна</t>
  </si>
  <si>
    <t>Бледнова Наталия Васильевна</t>
  </si>
  <si>
    <t>Кучеренко Марина Георгиевна</t>
  </si>
  <si>
    <t>Кутынин Александр Валерьевич</t>
  </si>
  <si>
    <t>Горобей Татьяна Валентиновна</t>
  </si>
  <si>
    <t>Бердянская Лариса Васильевна</t>
  </si>
  <si>
    <t>Трегубова Юлия Сергеевна</t>
  </si>
  <si>
    <t>Юровская Ирина Викторовна</t>
  </si>
  <si>
    <t>Сычева Наталья Григорьевна</t>
  </si>
  <si>
    <t>Лагошин Игорь Сергеевич</t>
  </si>
  <si>
    <t>Гладков Геннадий Иванович</t>
  </si>
  <si>
    <t>Соловьева Инесса Владимировна</t>
  </si>
  <si>
    <t>Ушаков Михаил Сергеевич</t>
  </si>
  <si>
    <t>Туренко Дмитрий Анатольевич</t>
  </si>
  <si>
    <t>Блошенко Максим Валерьевич</t>
  </si>
  <si>
    <t>Аксенова Татьяна Ивановна</t>
  </si>
  <si>
    <t>Кононенко Анна Евгеньевна</t>
  </si>
  <si>
    <t>Воропаев Алексей Анатольевич</t>
  </si>
  <si>
    <t>Шимгохова Ирина Махмудовна</t>
  </si>
  <si>
    <t>Данилов Анатолий Андреевич</t>
  </si>
  <si>
    <t>Широкорад Владислав Витальевич</t>
  </si>
  <si>
    <t>Гулевич Лилия Гавриловна</t>
  </si>
  <si>
    <t>Маламатиди Галина Ивановна</t>
  </si>
  <si>
    <t>Ельшина Лидия Васильевна</t>
  </si>
  <si>
    <t>Шабанов Минахат Талгатович</t>
  </si>
  <si>
    <t>Харитонов Дмитрий Александрович</t>
  </si>
  <si>
    <t>Волкова Ирина Александровна</t>
  </si>
  <si>
    <t>Сидорова Ирина Николаевна</t>
  </si>
  <si>
    <t>Фролов Алексей Николаевич</t>
  </si>
  <si>
    <t>Гулевич Григорий Петрович</t>
  </si>
  <si>
    <t>Кривошеева Мария Георгиевна</t>
  </si>
  <si>
    <t>Цыбульникова Татьяна Георгиевна</t>
  </si>
  <si>
    <t>Сай Людмила Георгиевна</t>
  </si>
  <si>
    <t>Дерлугов Левон Петрович</t>
  </si>
  <si>
    <t>Майфат Николай Иванович</t>
  </si>
  <si>
    <t>Коваленко Марина Александровна</t>
  </si>
  <si>
    <t>Ярмак Анатолий Кимович</t>
  </si>
  <si>
    <t>Смородина Светлана Игоревна</t>
  </si>
  <si>
    <t>Фомченко Ирина Михайловна</t>
  </si>
  <si>
    <t>Окуджава Наталья Петровна</t>
  </si>
  <si>
    <t>Гречко Юрий Сергеевич</t>
  </si>
  <si>
    <t>Белоусов Владимир Иванович</t>
  </si>
  <si>
    <t>Погодин Сергей Петрович</t>
  </si>
  <si>
    <t>Лапшина Зинаида Александровна</t>
  </si>
  <si>
    <t>Нагузе Фатима Руслановна</t>
  </si>
  <si>
    <t>Каралова Евгения Икрамжановна</t>
  </si>
  <si>
    <t>Муратова Венера Шевкетовна</t>
  </si>
  <si>
    <t>Лавриненко Наталья Владимировна</t>
  </si>
  <si>
    <t>Фролова Ирина Федоровна</t>
  </si>
  <si>
    <t>Киселев Илларион Николаевич</t>
  </si>
  <si>
    <t>Строчкин Виктор Алексеевич</t>
  </si>
  <si>
    <t>Леонов Андрей Иванович</t>
  </si>
  <si>
    <t>Федоров Владимир Петрович</t>
  </si>
  <si>
    <t>Упорова Светлана Владимировна</t>
  </si>
  <si>
    <t>Лактионова Нина Викторовна</t>
  </si>
  <si>
    <t>Коноваленко Владимир Михайлович</t>
  </si>
  <si>
    <t>Иванова Елена Алексеевна</t>
  </si>
  <si>
    <t>Пшеничный Николай Филиппович</t>
  </si>
  <si>
    <t>Сопитько Марина Геннадьевна</t>
  </si>
  <si>
    <t>Кузьмина Ольга Ильинична</t>
  </si>
  <si>
    <t>Васильченко Татьяна Георгиевна</t>
  </si>
  <si>
    <t>Григорян Арман Рубикович</t>
  </si>
  <si>
    <t>Елисеев Александр Иванович</t>
  </si>
  <si>
    <t>Петренко Олег Иванович</t>
  </si>
  <si>
    <t>Орлова Ольга Ивановна</t>
  </si>
  <si>
    <t>Чернов Юрий Федорович</t>
  </si>
  <si>
    <t>Строчкина Валентина Михайловна</t>
  </si>
  <si>
    <t>Уварова Елена Владимировна</t>
  </si>
  <si>
    <t>Шевченко Надежда Борисовна</t>
  </si>
  <si>
    <t>Дубров Роман Владимирович</t>
  </si>
  <si>
    <t>Михайлов Евгений Александрович</t>
  </si>
  <si>
    <t>Цибулин Геннадий Степанович</t>
  </si>
  <si>
    <t>Трапизонян Наира Андреевна</t>
  </si>
  <si>
    <t>Стародубцева Инна Геннадьевна</t>
  </si>
  <si>
    <t>Саутченкова Светлана Юрьевна</t>
  </si>
  <si>
    <t>Беберашвили Марина Гавриловна</t>
  </si>
  <si>
    <t>Мозгунова Наталья Александровна</t>
  </si>
  <si>
    <t>Пузик Наталья Васильевна</t>
  </si>
  <si>
    <t>Косяк Наталья Владимировна</t>
  </si>
  <si>
    <t>Тремиля Светлана Александровна</t>
  </si>
  <si>
    <t>Аванесова Ирина Алексеевна</t>
  </si>
  <si>
    <t>Ливицкая Ольга Владимировна</t>
  </si>
  <si>
    <t>Лысенко Наталья Викторовна</t>
  </si>
  <si>
    <t>Полоус Нина Валентиновна</t>
  </si>
  <si>
    <t>Капустина Татьяна Сергеевна</t>
  </si>
  <si>
    <t>Лаврова Наталья Анатольевна</t>
  </si>
  <si>
    <t>Расторгуева Елена Николаевна</t>
  </si>
  <si>
    <t>Калашников Дмитрий Игоревич</t>
  </si>
  <si>
    <t>Иванелло Ольга Ивановна</t>
  </si>
  <si>
    <t>Карагезян Константин Мисакович</t>
  </si>
  <si>
    <t>Герцева Марина Владимировна</t>
  </si>
  <si>
    <t>Харченко Дмитрий Александрович</t>
  </si>
  <si>
    <t>Киреева Наталья Леонидовна</t>
  </si>
  <si>
    <t/>
  </si>
  <si>
    <t>Шаталина Наталья Владимировна</t>
  </si>
  <si>
    <t>Терземан Валентина Владимировна</t>
  </si>
  <si>
    <t>Трухтанова Наталья Ивановна</t>
  </si>
  <si>
    <t>Машкин Валерий Вячеславович</t>
  </si>
  <si>
    <t>Холодий Светлана Дмитриевна</t>
  </si>
  <si>
    <t>Врадий Татьяна Витальевна</t>
  </si>
  <si>
    <t>Хачатурова Лариса Валентиновна</t>
  </si>
  <si>
    <t>Вербов Виталий Юрьевич</t>
  </si>
  <si>
    <t>Иваненко Алевтина Алексеевна</t>
  </si>
  <si>
    <t>Живулина Дина Михайловна</t>
  </si>
  <si>
    <t>Простякова Елена Семеновна</t>
  </si>
  <si>
    <t>Скрипова Инна Александровна</t>
  </si>
  <si>
    <t>Пискунов Григорий Николаевич</t>
  </si>
  <si>
    <t>Парсегова Элина Артемовна</t>
  </si>
  <si>
    <t>Бунтуш Светлана Николаевна</t>
  </si>
  <si>
    <t>Труженников Андрей Николаевич</t>
  </si>
  <si>
    <t>Антипова Марина Николаевна</t>
  </si>
  <si>
    <t>Стельмашенко Игорь Владимирович</t>
  </si>
  <si>
    <t>Русаков Максим Владимирович</t>
  </si>
  <si>
    <t>Брижань Виталий Васильевич</t>
  </si>
  <si>
    <t>Прохоров Виталий Анатольевич</t>
  </si>
  <si>
    <t>27-28</t>
  </si>
  <si>
    <t>18-19</t>
  </si>
  <si>
    <t>30-31</t>
  </si>
  <si>
    <t>21,42/1</t>
  </si>
  <si>
    <t>22,20/1</t>
  </si>
  <si>
    <t>Маракулина Любовь Петровна</t>
  </si>
  <si>
    <t>Торощин Дмитрий Николаевич</t>
  </si>
  <si>
    <t>3,4,48</t>
  </si>
  <si>
    <t>Усатенко Яна Владимировна</t>
  </si>
  <si>
    <t>Косяков Андрей Николаевич</t>
  </si>
  <si>
    <t>Конюшихин Андрей Юрьевич</t>
  </si>
  <si>
    <t>Матвиенко Татьяна Михайловна</t>
  </si>
  <si>
    <t xml:space="preserve">Ермашова Зинаида Сергеевна </t>
  </si>
  <si>
    <t xml:space="preserve">Исраелян Ваган Альбертович </t>
  </si>
  <si>
    <t>Кизилова  Елена Александровна</t>
  </si>
  <si>
    <t>Можейко Светлана Васильевна</t>
  </si>
  <si>
    <t xml:space="preserve">Калугин Константин Викторович </t>
  </si>
  <si>
    <t xml:space="preserve">Мосина Наталья Павловна </t>
  </si>
  <si>
    <t xml:space="preserve">Войтова Наталья Николаевна </t>
  </si>
  <si>
    <t xml:space="preserve">Милонас Анна Георгиевна </t>
  </si>
  <si>
    <t xml:space="preserve">Апостолова Галина Михайловна </t>
  </si>
  <si>
    <t xml:space="preserve"> дата вступления в члены ТСЖ</t>
  </si>
  <si>
    <t>Моренко Анна Андреевна</t>
  </si>
  <si>
    <t>Игольникова Евгения Николаевна</t>
  </si>
  <si>
    <t>Балаклеец Ольга Аркадьевна</t>
  </si>
  <si>
    <t>Нетесова Ольга Сергеевна</t>
  </si>
  <si>
    <t>Белевцев Виталий Александрович</t>
  </si>
  <si>
    <t>Геража Светлана Владимировна</t>
  </si>
  <si>
    <t>Скрипник Алла Викторовна</t>
  </si>
  <si>
    <t>Мурзина Елена Владимировна                 Мурзин Евгений Сергеевич</t>
  </si>
  <si>
    <t>Челидзе Тамила Нодаровна                                  Челидзе Пармен Нодариевич</t>
  </si>
  <si>
    <t>Шульгин Константин Борисович</t>
  </si>
  <si>
    <t>Чернышова Светлана Андреевна</t>
  </si>
  <si>
    <t>Плужник Павел Владиславович      Баранова Юлия Викторовна</t>
  </si>
  <si>
    <t>Шевченко Наталья Васильевна</t>
  </si>
  <si>
    <t>1,02,2009</t>
  </si>
  <si>
    <t>01,02,2009</t>
  </si>
  <si>
    <t>Кириченко Лиза Юрьевна</t>
  </si>
  <si>
    <t>14,04,2011</t>
  </si>
  <si>
    <t>Букреева Светлана Владимировна</t>
  </si>
  <si>
    <t>Троицкая Светлана Александровна</t>
  </si>
  <si>
    <t>Джигме Гьямцо</t>
  </si>
  <si>
    <t>Борзенко Лариса Михайловна</t>
  </si>
  <si>
    <t>Зиманан Артур Алексеевич                Каширин Кирилл Сергеевич</t>
  </si>
  <si>
    <t>Фролова Валентина Федоровна</t>
  </si>
  <si>
    <t>Щепетков Валерий Евгеньевич                                 Григоренко Елена Александровна</t>
  </si>
  <si>
    <t>Меликян Карен Рубенович</t>
  </si>
  <si>
    <t xml:space="preserve">Деревенко Валентин Витальевич </t>
  </si>
  <si>
    <t xml:space="preserve">Калугин Олег Викторович </t>
  </si>
  <si>
    <t xml:space="preserve">Злыденко Лидия Павловна </t>
  </si>
  <si>
    <t xml:space="preserve">Гарькавый Виктор Дмитриевич </t>
  </si>
  <si>
    <t>ООО "Самарово"</t>
  </si>
  <si>
    <t>Киреева Полина Сергеевна</t>
  </si>
  <si>
    <t>Харченко Антон Игоревич</t>
  </si>
  <si>
    <t>Антипова Александра Романовна      Флоря Олег Георгиевич</t>
  </si>
  <si>
    <t>Войненкова Ольга Анатольевна</t>
  </si>
  <si>
    <t>Бородинов Дмитрий Владимирович</t>
  </si>
  <si>
    <t>Брянцева Мария Сергеевна</t>
  </si>
  <si>
    <t>Трофимова Ольга Борисовна</t>
  </si>
  <si>
    <t>Шейко Антонина Ильинична</t>
  </si>
  <si>
    <t>Сергиенко Станислав Владимирович</t>
  </si>
  <si>
    <t>Гущин Александр Анатольевич</t>
  </si>
  <si>
    <t>Парасоцкий Анатолий Владимирович</t>
  </si>
  <si>
    <t>Ермашова Зинаида Сергеевна</t>
  </si>
  <si>
    <t>Негрецкая Наталия Георгиевна</t>
  </si>
  <si>
    <t>Пелипенко Владимир Федорович</t>
  </si>
  <si>
    <t>Тупиченко Лариса Анатольевна</t>
  </si>
  <si>
    <t>Мататова Изабелла Борисовна</t>
  </si>
  <si>
    <t>Каминская Елизавета Юрьевна</t>
  </si>
  <si>
    <t>Жилкина Светлана Георгиевна</t>
  </si>
  <si>
    <t>Штепа Елена Викторовна</t>
  </si>
  <si>
    <t>01.02.2008         01.02.2008</t>
  </si>
  <si>
    <t>Синицын Борис Борисович</t>
  </si>
  <si>
    <t>Созыкина Галина Александровна</t>
  </si>
  <si>
    <t>8/1,12</t>
  </si>
  <si>
    <t>01.02.2009              01.02.2009</t>
  </si>
  <si>
    <t>Селина Татьяна Борисовна</t>
  </si>
  <si>
    <t>01.02.2009    01.02.2009</t>
  </si>
  <si>
    <t>Ситливая Юлия Николаевна</t>
  </si>
  <si>
    <t>Шеметило Ольга Александровна</t>
  </si>
  <si>
    <t>67-68</t>
  </si>
  <si>
    <t>Самойленко Николай Иванович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</si>
  <si>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</si>
  <si>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Бадоян Елена Владимировна</t>
  </si>
  <si>
    <t>Ульянов Владимир Иванович</t>
  </si>
  <si>
    <t xml:space="preserve">Едакин Станислав Владимирович  </t>
  </si>
  <si>
    <t>Осипян Сергей Викторович</t>
  </si>
  <si>
    <t xml:space="preserve">Кисельникова Надежда Анатольевна </t>
  </si>
  <si>
    <t>Лубнина Галина Николаевна</t>
  </si>
  <si>
    <t>Харченко Дмитрий Сергеевич</t>
  </si>
  <si>
    <t>Шадрина Екатерина Алексеевна</t>
  </si>
  <si>
    <t>Ремыга Светлана Сергеевна</t>
  </si>
  <si>
    <t>Рябиченко Наталья Николаевна</t>
  </si>
  <si>
    <t>Ханова Ирина Николаевна</t>
  </si>
  <si>
    <t>Герцева Юлия  Владимировна</t>
  </si>
  <si>
    <t>Козубов Александр Сергеевич</t>
  </si>
  <si>
    <t>Зубарев Сергей Борисович</t>
  </si>
  <si>
    <t>10.02.2012         10.02.2012</t>
  </si>
  <si>
    <t>Родионенко Ольга Витальевна                                    Родионенко Данил Вячеславович</t>
  </si>
  <si>
    <t>Го Татьяна Александровнна</t>
  </si>
  <si>
    <t>Скотинина Валентина Николаевна</t>
  </si>
  <si>
    <t>Тульчинская Ольга Николаевна</t>
  </si>
  <si>
    <t>Подопригора Лилия Николаевна</t>
  </si>
  <si>
    <t>Шарова Елена Михайловна</t>
  </si>
  <si>
    <t>Мищенко Юрий Анатольевич</t>
  </si>
  <si>
    <t>Дробинко Cергей Николаевич</t>
  </si>
  <si>
    <t>Грец Марина Владимировна</t>
  </si>
  <si>
    <t>Колесниченко Елена Петровна</t>
  </si>
  <si>
    <t>Шепель Галина Николаевна</t>
  </si>
  <si>
    <t>Барамыков Константин Искандерович</t>
  </si>
  <si>
    <t>Штраусс Людмила Владимировна</t>
  </si>
  <si>
    <t>Муратова Лиля Шевкетовна</t>
  </si>
  <si>
    <t>Фомин Анатолий Михайлович</t>
  </si>
  <si>
    <t>Стрельцова (Мороз) Наталья Владимировна</t>
  </si>
  <si>
    <t>Голобородько Елена Александровна           Голобородько Николай Валерьевич</t>
  </si>
  <si>
    <t>Распопова(Черная) Мария Владимировна</t>
  </si>
  <si>
    <t>Распопов  Михаил Владимирович</t>
  </si>
  <si>
    <t>Кайталиди Лалита Олеговна</t>
  </si>
  <si>
    <t>Козаченко Наталья Васильевна</t>
  </si>
  <si>
    <t>Завязкин Роман Алексеевич</t>
  </si>
  <si>
    <t>Половая(Тихонова) Виктория Витальевна</t>
  </si>
  <si>
    <t>Тычинин Олег Геннадьевич</t>
  </si>
  <si>
    <t>Сюткин Александр Игоревич</t>
  </si>
  <si>
    <t>Соннова Валентина Петровна</t>
  </si>
  <si>
    <t>Тютченко Светлана Васильевна</t>
  </si>
  <si>
    <t>Падиева Наталья Ивановна</t>
  </si>
  <si>
    <t>Попова Елена Павловна</t>
  </si>
  <si>
    <t>Кошкадерова(Коваленко) Наталья Николаевна</t>
  </si>
  <si>
    <t>Заболотний Денис Васильевич</t>
  </si>
  <si>
    <t>Коблов Андрей Владимирович</t>
  </si>
  <si>
    <t>Белецкая Надежда Алексеевна</t>
  </si>
  <si>
    <t>Гигиенишвили Тамази Гивич</t>
  </si>
  <si>
    <t>Туркенич Наталья Александровна</t>
  </si>
  <si>
    <t>Барышникова Юлия Анатольевна</t>
  </si>
  <si>
    <t>Шарифулин Денис Рамелевич</t>
  </si>
  <si>
    <t>Остриченко Светлана Сергеевна</t>
  </si>
  <si>
    <t>Писарев Валерий Викторович</t>
  </si>
  <si>
    <t>Авдеева Валентина Васильевна</t>
  </si>
  <si>
    <t>Наумов Алексей Иванович</t>
  </si>
  <si>
    <t xml:space="preserve">Количество помещений </t>
  </si>
  <si>
    <t>Количество помещений</t>
  </si>
  <si>
    <t>Площадь всех помещений кв.м.</t>
  </si>
  <si>
    <t>12,15,16,17,18,20,35</t>
  </si>
  <si>
    <t>49,50/1</t>
  </si>
  <si>
    <t>7,8,9,10</t>
  </si>
  <si>
    <t>Войтов Игорь Петрович</t>
  </si>
  <si>
    <t xml:space="preserve">Войтова Наталья Николаевна         </t>
  </si>
  <si>
    <t>Хлевова Елена Владимировна</t>
  </si>
  <si>
    <t>Левченко Владимир Трофимович Левченко Людмила Николаевна</t>
  </si>
  <si>
    <t>Белоголова Елена Петровна</t>
  </si>
  <si>
    <t>Созыкина Галина Александровна  Юровская Ирина Викторовна</t>
  </si>
  <si>
    <t xml:space="preserve">  25.12 2012  01.10.2008</t>
  </si>
  <si>
    <t>Корецкий Денис Викторович</t>
  </si>
  <si>
    <t>Середа Юрий Николаевич                Середа Полина Юрьевна              Середа Анастасия Юрьевна</t>
  </si>
  <si>
    <t>Лебедев Артур Леонидович</t>
  </si>
  <si>
    <t>Филонова Татьяна Валентиновна</t>
  </si>
  <si>
    <t>Мухамадеева Татьяна Александровна</t>
  </si>
  <si>
    <t>Кушу Саида Вячеславовна</t>
  </si>
  <si>
    <t>Дешевых Наталия Владимировна</t>
  </si>
  <si>
    <t>Ищенко Ольга Владиславовна</t>
  </si>
  <si>
    <t>Коржова Татьяна Вячеславовна</t>
  </si>
  <si>
    <t xml:space="preserve">Озолиня Гаянэ Эдисоновна </t>
  </si>
  <si>
    <t>Диденко Антонина Михайловна</t>
  </si>
  <si>
    <t>Липкина Анна Васильевна</t>
  </si>
  <si>
    <t>Петреченков Юрий Александрович</t>
  </si>
  <si>
    <t>Малова Анна Витальевна</t>
  </si>
  <si>
    <t>за\против\воздерж\     Подпись</t>
  </si>
  <si>
    <r>
      <rPr>
        <sz val="10"/>
        <rFont val="Times New Roman"/>
        <family val="1"/>
        <charset val="204"/>
      </rPr>
      <t xml:space="preserve"> </t>
    </r>
    <r>
      <rPr>
        <sz val="10"/>
        <rFont val="Calibri"/>
        <family val="2"/>
        <charset val="204"/>
      </rPr>
      <t xml:space="preserve">Утвердить смету доходов и расходов на 2013г.  </t>
    </r>
  </si>
  <si>
    <t>Провести аудиторскую проверку финансовой деятельности ТСЖ  за 2014, 2015г.</t>
  </si>
  <si>
    <t xml:space="preserve">
№ помещения
</t>
  </si>
  <si>
    <t>Гончар Валерий Вячеславович</t>
  </si>
  <si>
    <t>Признать работу правления за период 2013г. Удовлетвори-тельной</t>
  </si>
  <si>
    <t>Пло-щадь поме-щения</t>
  </si>
  <si>
    <t>Всего помещений</t>
  </si>
  <si>
    <t>Площадь всех помещений</t>
  </si>
  <si>
    <t>Площадь всех   помещений</t>
  </si>
  <si>
    <t>Кошелин Дамьен Жак  Оливье</t>
  </si>
  <si>
    <t>Заменить и установить запорнорегули-ровочные краны квартирной системы отопления   целевым взносом до 2000руб с квартиры</t>
  </si>
  <si>
    <t>Создать специальный счет для формирования фонда капитального ремонта ТСЖ "Светлана"</t>
  </si>
  <si>
    <t>Заменить и установить запорнорегули-ровочные краны квартирной системы отопления   целевым взносом до 2000 руб с квартиры</t>
  </si>
  <si>
    <t>Физические лица (собственник) 81/ 1</t>
  </si>
  <si>
    <t>Физические лица (собственник) 81/1</t>
  </si>
  <si>
    <t>Физические лица (собственник) 81/2</t>
  </si>
  <si>
    <t>Физические лица (собственник)     81/3</t>
  </si>
  <si>
    <t>Физические лица (собственник)    81/3</t>
  </si>
  <si>
    <t>Физические лица (собственник) 81/6</t>
  </si>
  <si>
    <t xml:space="preserve">Физические лица (собственник) 81/8 </t>
  </si>
  <si>
    <t>Физические лица (собственник) 81/8</t>
  </si>
  <si>
    <t>Физические лица (собственник)     81/9</t>
  </si>
  <si>
    <t>Заменить и установить запорнорегули-ровочные краны квартирной системы отопления   целевым взносом2000 руб с квартиры</t>
  </si>
  <si>
    <t>за</t>
  </si>
  <si>
    <t>против</t>
  </si>
  <si>
    <t>воздерж</t>
  </si>
  <si>
    <t>81/1</t>
  </si>
  <si>
    <t>81/2</t>
  </si>
  <si>
    <t>81/3</t>
  </si>
  <si>
    <t>81/6</t>
  </si>
  <si>
    <t>81/8</t>
  </si>
  <si>
    <t>81/9</t>
  </si>
  <si>
    <t>всего</t>
  </si>
  <si>
    <t>итого участников</t>
  </si>
  <si>
    <t>В общем собрании приняло участие  собственников помещений (пом.)</t>
  </si>
  <si>
    <t>что составляет _______ % от общего числа голосов собственников помещений в многоквартирном доме</t>
  </si>
  <si>
    <t xml:space="preserve">Суммарная общая площадь помещений (жилых и нежилых) в многоквартирном доме </t>
  </si>
  <si>
    <t>кв.м</t>
  </si>
  <si>
    <t>помещений</t>
  </si>
  <si>
    <t xml:space="preserve">Общая площадь помещений в многоквартирном доме, принадлежащих собственникам, принявшим участие в общем собрании  </t>
  </si>
  <si>
    <t>%</t>
  </si>
  <si>
    <t xml:space="preserve">против </t>
  </si>
  <si>
    <t>воздержался</t>
  </si>
  <si>
    <t>Отсутствовали</t>
  </si>
  <si>
    <t>Всего</t>
  </si>
  <si>
    <t>Мурашко Михаил Владимирович</t>
  </si>
  <si>
    <t>Яхонтов Андрей Александрович</t>
  </si>
  <si>
    <t>Саржинская Екатерина Леонидовна  Саржинский Василий Васильевич</t>
  </si>
  <si>
    <t>Колесников Юрий Владимирович</t>
  </si>
  <si>
    <t>Юсупова Ирина Ивановна</t>
  </si>
  <si>
    <t>Касмасов Аскар Рафаэльевич</t>
  </si>
  <si>
    <t>Толмачева Ольга Сергеевна</t>
  </si>
  <si>
    <t>Коротенко Юлия Викторовна</t>
  </si>
  <si>
    <t>Михина Людмила Борисовна</t>
  </si>
  <si>
    <t>Стоякин Алексей Сергеевич</t>
  </si>
  <si>
    <t>Чуприн Александр Анатольевич</t>
  </si>
  <si>
    <t>Васильченко Владислав Владимирович</t>
  </si>
  <si>
    <t>Фахрутдинова Виктория Сергеевна</t>
  </si>
  <si>
    <t>Чернова Наталья Юрьевна</t>
  </si>
  <si>
    <t>Слепова Оксана Николаевна</t>
  </si>
  <si>
    <t>Романова Марина Николаевна</t>
  </si>
  <si>
    <t>Ермаков Алексей Андреевич</t>
  </si>
  <si>
    <t>Воскресенская Елена Анатольевна</t>
  </si>
  <si>
    <t>Баженова Татьяна Александровна</t>
  </si>
  <si>
    <t>Чеченова Разият Руслановна</t>
  </si>
  <si>
    <t>Фомина Татьяна Станиславовна</t>
  </si>
  <si>
    <t>Меликов Петр Михайлович</t>
  </si>
  <si>
    <t xml:space="preserve">Председатеель правления ТСЖ "Светлана"_________________А.В.Русина </t>
  </si>
  <si>
    <t>Провести аудиторскую проверку финансовой деятельности ТСЖ  за 2016, 2017г.</t>
  </si>
  <si>
    <r>
      <rPr>
        <sz val="10"/>
        <rFont val="Times New Roman"/>
        <family val="1"/>
        <charset val="204"/>
      </rPr>
      <t xml:space="preserve"> </t>
    </r>
    <r>
      <rPr>
        <sz val="10"/>
        <rFont val="Calibri"/>
        <family val="2"/>
        <charset val="204"/>
      </rPr>
      <t xml:space="preserve">Утвердить смету доходов и расходов на 2015г.  </t>
    </r>
  </si>
  <si>
    <t>Мысенко Анна Петровна</t>
  </si>
  <si>
    <t>Горобчук Андрей Васильевич</t>
  </si>
  <si>
    <t>Фисан Елена Владимировна</t>
  </si>
  <si>
    <t>Видясова Елена Викторовна</t>
  </si>
  <si>
    <t>Балобанов Евгений Александрович</t>
  </si>
  <si>
    <t>Кириченко Ирина Александровна</t>
  </si>
  <si>
    <t>Третьяченко ирина Юрьевна</t>
  </si>
  <si>
    <t>Пешкова Михаил Александрович</t>
  </si>
  <si>
    <t>Болгова Дарья Юрьевна</t>
  </si>
  <si>
    <t>Нечитайло Дмитрий Валентинович</t>
  </si>
  <si>
    <t>Юлдашева Людмила Георгиевна</t>
  </si>
  <si>
    <t>Омельчак Константин Викторович</t>
  </si>
  <si>
    <t>Лукомский Максим Викторович</t>
  </si>
  <si>
    <t>Кокнаева Дарья Олеговна</t>
  </si>
  <si>
    <t>Хуршутян Осан Великовна</t>
  </si>
  <si>
    <t>Говердовский Геннадий Петрович</t>
  </si>
  <si>
    <t>Дьякова Галина Николаевна</t>
  </si>
  <si>
    <t>Жданова Ирина Леонидовна</t>
  </si>
  <si>
    <t>Славов Сегей Аркадьевич</t>
  </si>
  <si>
    <t>Молчанов Николай сергеевич</t>
  </si>
  <si>
    <t>Линнёва Наталья Владимировна</t>
  </si>
  <si>
    <t>Трифонова Ольга Владимировна</t>
  </si>
  <si>
    <t>Арутинян  Размик Сергеевич</t>
  </si>
  <si>
    <t>Левченко Ирина Владимировна</t>
  </si>
  <si>
    <t>Навматуля Дина Николаевна</t>
  </si>
  <si>
    <t>Признать работу правления                             за период 2015г.                         Удовлетворительной</t>
  </si>
  <si>
    <r>
      <rPr>
        <sz val="10"/>
        <rFont val="Times New Roman"/>
        <family val="1"/>
        <charset val="204"/>
      </rPr>
      <t xml:space="preserve"> </t>
    </r>
    <r>
      <rPr>
        <sz val="10"/>
        <rFont val="Calibri"/>
        <family val="2"/>
        <charset val="204"/>
      </rPr>
      <t xml:space="preserve">Утвердить смету доходов и расходов на 2016г.  </t>
    </r>
  </si>
  <si>
    <t>Приложение    к протоколу общего собрания ТСЖ "Светлана"от 30.06.2016 года голосование собственников ул.Гаражная,81/1</t>
  </si>
  <si>
    <t xml:space="preserve"> Довыборы члена правления на должность председателя ТСЖ
</t>
  </si>
  <si>
    <t>Довыборы члена правления на должность председателя ТСЖ</t>
  </si>
  <si>
    <t>Приложение    к протоколу общего собрания ТСЖ "Светлана"от 30.06.2016года голосование собственников ул.Гаражная,81/2</t>
  </si>
  <si>
    <r>
      <t>Приложение    к протоколу общего собрания ТСЖ "Светлана"от 30.06.2016 года голосование собственников ул.Гаражная,</t>
    </r>
    <r>
      <rPr>
        <b/>
        <sz val="14"/>
        <rFont val="Times New Roman"/>
        <family val="1"/>
        <charset val="204"/>
      </rPr>
      <t>81/3</t>
    </r>
  </si>
  <si>
    <r>
      <t>Приложение    к протоколу общего собрания ТСЖ "Светлана"от 30.06.2016 года голосование собственников ул.Гаражная,</t>
    </r>
    <r>
      <rPr>
        <b/>
        <sz val="12"/>
        <rFont val="Times New Roman"/>
        <family val="1"/>
        <charset val="204"/>
      </rPr>
      <t>81/6</t>
    </r>
  </si>
  <si>
    <t>Приложение    к протоколу общего собрания ТСЖ "Светлана"от 30.06.2016 года голосование собственников ул.Гаражная,81/8</t>
  </si>
  <si>
    <t>Приложение    к протоколу общего собрания ТСЖ "Светлана"от 30.06.2016 года голосование собственников ул.Гаражная,81/9</t>
  </si>
  <si>
    <t>Свидетельство о праве собственности</t>
  </si>
  <si>
    <t>23АВ 203593 ОТ 12.02.07</t>
  </si>
  <si>
    <t>23АМ 517209 ОТ 20.02.14</t>
  </si>
  <si>
    <t>23АЕ 576483 ОТ 18.05.09</t>
  </si>
  <si>
    <t>23АА 044566 ОТ 22.02.05</t>
  </si>
  <si>
    <t>23АА 031924 ОТ 09.03.05</t>
  </si>
  <si>
    <t>23АЛ 401586 ОТ 15.04.13</t>
  </si>
  <si>
    <t>23АА 041586 ОТ 03.03.05</t>
  </si>
  <si>
    <t>23АА 030895 ОТ 11.03.05</t>
  </si>
  <si>
    <t>23АВ 029904 ОТ 15.12.06</t>
  </si>
  <si>
    <t>23АЕ 276385 ОТ 21.10.04</t>
  </si>
  <si>
    <t>23АМ 988468 ОТ 08.05.14</t>
  </si>
  <si>
    <t>23АА 812189 ОТ 28,06,06</t>
  </si>
  <si>
    <t>23АА 223519 ОТ 21.04.05</t>
  </si>
  <si>
    <t>23АА 276905 ОТ 18.05.05</t>
  </si>
  <si>
    <t>23АА 920360 ОТ 12.04.07</t>
  </si>
  <si>
    <t>23АВ 031373 ОТ 11.12.06</t>
  </si>
  <si>
    <t>23АА 106448 ОТ 15.03.05</t>
  </si>
  <si>
    <t>23АА 419336 ОТ 23.09.05</t>
  </si>
  <si>
    <t>23АА 044565 ОТ 22.02.05</t>
  </si>
  <si>
    <t>23АЛ 260152 ОТ 15.11.12</t>
  </si>
  <si>
    <t>23АЕ 367970 ОТ 11.06.09</t>
  </si>
  <si>
    <t>23АЖ 341073 ОТ 22.04.10</t>
  </si>
  <si>
    <t>23АД 371854 ОТ 12.10.07</t>
  </si>
  <si>
    <t>АА160325 ОТ 09.07.15</t>
  </si>
  <si>
    <t>23АА 203413 ОТ 19.07.05</t>
  </si>
  <si>
    <t>23АА 036272 ОТ 14.03.05</t>
  </si>
  <si>
    <t>23АА 150563 ОТ 27.04.05</t>
  </si>
  <si>
    <t>23АМ 161799 ОТ 23.10.13</t>
  </si>
  <si>
    <t>23АА 807987 ОТ 11.07.06</t>
  </si>
  <si>
    <t>23АА 148827 ОТ 15.03.05</t>
  </si>
  <si>
    <t>23АА 213677 ОТ 09.06.05</t>
  </si>
  <si>
    <t>23АА 034350 ОТ 11.02.05</t>
  </si>
  <si>
    <t>23АК 723602 ОТ 18.04.12</t>
  </si>
  <si>
    <t>Семенистая Ольга Алексеевна</t>
  </si>
  <si>
    <t>23 АА 790121 ОТ23.08.06</t>
  </si>
  <si>
    <t>Корниенко Ольга Владимировна</t>
  </si>
  <si>
    <t>Онькова Инесса Семеновна</t>
  </si>
  <si>
    <t>23АА 789446 ОТ 16,05,06</t>
  </si>
  <si>
    <t>23АК 848481 от 20.06.12</t>
  </si>
  <si>
    <t>23АК 565560 ОТ26.12.11</t>
  </si>
  <si>
    <t>АА487759 от 13.11.2015</t>
  </si>
  <si>
    <t>23АА 412179 ОТ 11,11,05</t>
  </si>
  <si>
    <t>23АА 583349 ОТ 16,01,06</t>
  </si>
  <si>
    <t>23АЕ 424429 ОТ 01.12.08</t>
  </si>
  <si>
    <t>23АА 606409 ОТ 21,02,06</t>
  </si>
  <si>
    <t>23АК 346162 ОТ 05.05.12</t>
  </si>
  <si>
    <t>23АА 549033 ОТ 21,11,05</t>
  </si>
  <si>
    <t>23АМ 032572 ОТ 16.08.13</t>
  </si>
  <si>
    <t>23АЕ 568468 ОТ 15,06,09</t>
  </si>
  <si>
    <t>23АА 412443 ОТ 16,11,05</t>
  </si>
  <si>
    <t>23АА 535798 ОТ 28,11,05</t>
  </si>
  <si>
    <t>23АЕ 990678 от 11,09,09</t>
  </si>
  <si>
    <t>23АА 689755 ОТ 02.05.06</t>
  </si>
  <si>
    <t>23АА 526477 ОТ 21,12,05</t>
  </si>
  <si>
    <t>23АД396304 ОТ 20,09,07</t>
  </si>
  <si>
    <t>23АА 512947 ОТ 16,12,05</t>
  </si>
  <si>
    <t>23АД 689050 ОТ 07,03,06</t>
  </si>
  <si>
    <t>23АК 551431ОТ 20.02.12</t>
  </si>
  <si>
    <t>23АД 386358 ОТ 03.12.07</t>
  </si>
  <si>
    <t>23АА 789094 ОТ 12,04,06</t>
  </si>
  <si>
    <t>23АА 689251 ОТ 24,03,06</t>
  </si>
  <si>
    <t>23АА 689250 ОТ 24,03,06</t>
  </si>
  <si>
    <t>23АА 789026 ОТ 07,04,06</t>
  </si>
  <si>
    <t>23АА 412178 ОТ 11,11,05</t>
  </si>
  <si>
    <t>23АЖ 018461 ОТ 01,10,09</t>
  </si>
  <si>
    <t>23АА 746992 ОТ 30,06,06</t>
  </si>
  <si>
    <t>23АЕ 551125 ОТ 18.05.09</t>
  </si>
  <si>
    <t>23 АА 651014 от 15.03.06</t>
  </si>
  <si>
    <t>Смолякова Наталья Александровна</t>
  </si>
  <si>
    <t>Коваленко Кристина Дмитриевна</t>
  </si>
  <si>
    <t>Злыденко(Гороль) Валерия Валерьевна</t>
  </si>
  <si>
    <t>23АА 535795 ОТ 28,11,05</t>
  </si>
  <si>
    <t>23АЛ 167062 ОТ 07.11.12</t>
  </si>
  <si>
    <t>23АВ 263448 ОТ 25,01,07</t>
  </si>
  <si>
    <t>23АМ 036268 ОТ 25.09.13</t>
  </si>
  <si>
    <t>23АА 541123 ОТ 01,12,05</t>
  </si>
  <si>
    <t>23АД 794572 ОТ 04,06,08</t>
  </si>
  <si>
    <t>23АА 549043 ОТ 22,11,05</t>
  </si>
  <si>
    <t>23АА 412434 ОТ 15,11,05</t>
  </si>
  <si>
    <t>23АА 529007 ОТ 05,12,05</t>
  </si>
  <si>
    <t>23АА 536944 ОТ 17,11,05</t>
  </si>
  <si>
    <t>23АЛ 750637 ОТ 13.06.13</t>
  </si>
  <si>
    <t>23АЕ 599254 ОТ 25,06,09</t>
  </si>
  <si>
    <t>23АА 549187 ОТ 24,11,05</t>
  </si>
  <si>
    <t>23АК 866327 от 06.08.12</t>
  </si>
  <si>
    <t>23АА 529006 ОТ 05,12,05</t>
  </si>
  <si>
    <t>23АЕ 557718 ОТ 08,06,09</t>
  </si>
  <si>
    <t>23АА 689365 ОТ 30,03,06</t>
  </si>
  <si>
    <t>23АА 572382 ОТ 17,01,06</t>
  </si>
  <si>
    <t>23АН 232929 ОТ 16.12.14</t>
  </si>
  <si>
    <t>23АМ 444356 ОТ 16.12.13</t>
  </si>
  <si>
    <t>23АА 412093 ОТ 08,11,05</t>
  </si>
  <si>
    <t>23АА 412104 ОТ 10,11,05</t>
  </si>
  <si>
    <t>23АА 549035 ОТ 21,11,05                23АВ 031039 ОТ 28,11,06</t>
  </si>
  <si>
    <t>23АА 863899 ОТ 30,08,06</t>
  </si>
  <si>
    <t>23АН 268054 ОТ 24.11.14</t>
  </si>
  <si>
    <t>23АА 689178 ОТ 20,03,06</t>
  </si>
  <si>
    <t>23АВ 278250 ОТ 09,02,07</t>
  </si>
  <si>
    <t>23АН  268055 ОТ 24.11.14</t>
  </si>
  <si>
    <t>23АА 412100 ОТ 09,11,05</t>
  </si>
  <si>
    <t>23АД 822156 ОТ 04,04,08</t>
  </si>
  <si>
    <t>23АА 549186 ОТ 24,11,05</t>
  </si>
  <si>
    <t>23АД 152443 ОТ 26,06,07</t>
  </si>
  <si>
    <t>23АВ 029661 ОТ 01,12,06</t>
  </si>
  <si>
    <t>Сурцева Светлана Сергеевна</t>
  </si>
  <si>
    <t>23АА 689193 ОТ 21,03,06</t>
  </si>
  <si>
    <t>23АА 526106 ОТ 19,12,05</t>
  </si>
  <si>
    <t>23АА 536945 ОТ 17,11,05</t>
  </si>
  <si>
    <t>23АА 512850 ОТ 14,12,05</t>
  </si>
  <si>
    <t>23АЛ 518483 ОТ 03.06.13</t>
  </si>
  <si>
    <t>23АА 539797 ОТ 28,11,05</t>
  </si>
  <si>
    <t>23АЕ 693909 ОТ 24,02,09</t>
  </si>
  <si>
    <t>23АД 772862 от 15,01,08</t>
  </si>
  <si>
    <t>23АК 651388 от 09.04.12</t>
  </si>
  <si>
    <t>23АА 412189 от 14,11,05</t>
  </si>
  <si>
    <t>23АА 904125 ОТ 05,09,06</t>
  </si>
  <si>
    <t>23АА 412106 от 10,11,05</t>
  </si>
  <si>
    <t>23АА 746991 от 29,06,06</t>
  </si>
  <si>
    <t xml:space="preserve">23АА 535594 ОТ 21,11,05 </t>
  </si>
  <si>
    <t>23АК 552053 ОТ 23.12.11</t>
  </si>
  <si>
    <t>23АА 689512 ОТ 27,02,06</t>
  </si>
  <si>
    <t>23АД 118867 ОТ 20,09,07</t>
  </si>
  <si>
    <t>23АД 151162 ОТ 23,05,07</t>
  </si>
  <si>
    <t>АА 160686 ОТ28.07.2015</t>
  </si>
  <si>
    <t>23АЛ 888286 ОТ 03.07.13</t>
  </si>
  <si>
    <t>23АЕ 981979 ОТ 03,09,09</t>
  </si>
  <si>
    <t>23АА 789015 ОТ 17,04,06</t>
  </si>
  <si>
    <t>23АН 078857 ОТ 29.09.14</t>
  </si>
  <si>
    <t>23АА 798773 ОТ 15,06,06</t>
  </si>
  <si>
    <t>23АА 863842 ОТ 25,08,06                  23АА 863843 ОТ 25,08,06</t>
  </si>
  <si>
    <t xml:space="preserve">23АА 689219 ОТ 22,03,06                 </t>
  </si>
  <si>
    <t>23АА 689218 ОТ 22,03,06</t>
  </si>
  <si>
    <t>23АА 789109 ОТ 12,04,06</t>
  </si>
  <si>
    <t>23АД 821009 ОТ 11,01,08</t>
  </si>
  <si>
    <t>23АА 412105 ОТ 10,11,05</t>
  </si>
  <si>
    <t xml:space="preserve">23АВ 029667 ОТ 01,12,06  </t>
  </si>
  <si>
    <t>23АВ 029666 ОТ 01,12,06</t>
  </si>
  <si>
    <t>23АВ 029668 ОТ 01,12,06</t>
  </si>
  <si>
    <t xml:space="preserve">23АВ 029662 ОТ 01,12,06                   </t>
  </si>
  <si>
    <t>23АА 595174 ОТ 26,12,05</t>
  </si>
  <si>
    <t>23АЖ 100663 ОТ 09,12,09</t>
  </si>
  <si>
    <t>23АА 689726 ОТ 19,04,06                  23АА 689725 ОТ 19,04,06</t>
  </si>
  <si>
    <t>23АД 336677 ОТ 20,09,07</t>
  </si>
  <si>
    <t>23АК 479010 ОТ 26.12.11</t>
  </si>
  <si>
    <t>23АК628678 ОТ 24.01.12</t>
  </si>
  <si>
    <t xml:space="preserve">23АА 789108 ОТ 12,04,06                              </t>
  </si>
  <si>
    <t>23АД 121477 ОТ 12,04,07</t>
  </si>
  <si>
    <t>23АД 826291 ОТ 11,02,08</t>
  </si>
  <si>
    <t>23АД 386628 ОТ 28,12,07</t>
  </si>
  <si>
    <t>23АК 538890 ОТ 15.12.11</t>
  </si>
  <si>
    <t>23АЖ 434452 ОТ 12,05,10</t>
  </si>
  <si>
    <t>23АВ 278471 ОТ 20,02,07</t>
  </si>
  <si>
    <t>23АЖ 068459 ОТ 10,11,09</t>
  </si>
  <si>
    <t>23АД 336653 ОТ 18,09,07</t>
  </si>
  <si>
    <t>23АЖ 345350 ОТ 12,05,10</t>
  </si>
  <si>
    <t>23АД 386368 ОТ 04,12,07</t>
  </si>
  <si>
    <t>23АВ 277456 ОТ 21,01,07</t>
  </si>
  <si>
    <t>23АД 015806 ОТ 23,03,07</t>
  </si>
  <si>
    <t>23АД 108474 ОТ 27,04,07</t>
  </si>
  <si>
    <t>23АД 336160 ОТ 29,08,07</t>
  </si>
  <si>
    <t>23АЕ 238767 ОТ 14,10,08</t>
  </si>
  <si>
    <t>23АВ 278433 ОТ 16,02,07</t>
  </si>
  <si>
    <t>23АЛ 293159 ОТ 21.01.13</t>
  </si>
  <si>
    <t>23АК 910905 ОТ 24.07.12</t>
  </si>
  <si>
    <t>23АД 336265 ОТ 07,09,07</t>
  </si>
  <si>
    <t>23АД 429516 ОТ 08,10,07</t>
  </si>
  <si>
    <t>23АВ 278063 ОТ 30,01,07</t>
  </si>
  <si>
    <t>23 АК 713811 ОТ 01.06.12</t>
  </si>
  <si>
    <t>23АЛ 912856 ОТ 17.03.14</t>
  </si>
  <si>
    <t>23АЕ 095179 ОТ 18,08,08</t>
  </si>
  <si>
    <t>23АМ 054276 ОТ 18.09.13</t>
  </si>
  <si>
    <t>23АЛ 356575 ОТ 26.03.13</t>
  </si>
  <si>
    <t>23АД 336654 ОТ 18,09,07</t>
  </si>
  <si>
    <t>23АМ 033081 ОТ 30.08.13</t>
  </si>
  <si>
    <t>23АВ 277017 ОТ 21,12,06</t>
  </si>
  <si>
    <t>23АЛ 112192 ОТ 23.10.12</t>
  </si>
  <si>
    <t>23АВ 277164 ОТ 25,12,06</t>
  </si>
  <si>
    <t>Сатаров Роман Султанович                                                                          Сатарова Марина Евгеньевна</t>
  </si>
  <si>
    <t>23АН 670880 ОТ 25.05.15</t>
  </si>
  <si>
    <t>23АД 825236 ОТ 05,05,08</t>
  </si>
  <si>
    <t>23АЛ 325300 ОТ 25.12.12 23АИ 289579 ОТ 10.11.12</t>
  </si>
  <si>
    <t>23АЛ 951559 ОТ 03.07.13</t>
  </si>
  <si>
    <t>23АД 120600 ОТ 28,04,07</t>
  </si>
  <si>
    <t>23АВ 246692 ОТ 17,04,07</t>
  </si>
  <si>
    <t>23АД 118326 ОТ 20,04,07</t>
  </si>
  <si>
    <t>23АЖ 070712 ОТ 04.12.09</t>
  </si>
  <si>
    <t>23АД 015946 ОТ 09,03,07</t>
  </si>
  <si>
    <t>23АД 823392 ОТ 02,04,08</t>
  </si>
  <si>
    <t>23АД 015435 ОТ 06,03,07</t>
  </si>
  <si>
    <t>23АД 015449 ОТ 05,03,07</t>
  </si>
  <si>
    <t>23АД 108868 ОТ 10,05,07</t>
  </si>
  <si>
    <t>23АД 821613 ОТ 13,02,08</t>
  </si>
  <si>
    <t>23АМ 244621 ОТ 07.11.13</t>
  </si>
  <si>
    <t>23 АЛ 650969 ОТ 14.08.13</t>
  </si>
  <si>
    <t>23АИ 369863 ОТ 22,11,10</t>
  </si>
  <si>
    <t>23АД022862  ОТ 16.03.07</t>
  </si>
  <si>
    <t>23АМ 124069 от 01.11.13</t>
  </si>
  <si>
    <t>23АВ 277424 ОТ 22,01,07</t>
  </si>
  <si>
    <t>АА 462908 от 23.11.2015</t>
  </si>
  <si>
    <t>23АД 495196 ОТ 13,12,07</t>
  </si>
  <si>
    <t>23АВ 029859 ОТ 13,12,06</t>
  </si>
  <si>
    <t>23АЛ 620791 ОТ 29.05.13</t>
  </si>
  <si>
    <t>23АН 488820 ОТ 30.12.14</t>
  </si>
  <si>
    <t>23Ам 185263 ОТ 01.10.13</t>
  </si>
  <si>
    <t>23АД 015375 ОТ 15,03,07</t>
  </si>
  <si>
    <t>23АД 336758 ОТ 24,09,07</t>
  </si>
  <si>
    <t>23АМ 491777 ОТ 13.01.14</t>
  </si>
  <si>
    <t>23АД 386487 ОТ 14,12,07                   23АД 386487 ОТ 14,12,07</t>
  </si>
  <si>
    <t>23АН 697387 ОТ 07.07.15</t>
  </si>
  <si>
    <t>23АД 712120 ОТ 28,04,08</t>
  </si>
  <si>
    <t>23АД 015786 ОТ 26,03,07</t>
  </si>
  <si>
    <t>23АК 817605 ОТ 30.05.11</t>
  </si>
  <si>
    <t>23АЛ 307072 ОТ 10.12.12</t>
  </si>
  <si>
    <t>23АД 015884 ОТ 13,03,07</t>
  </si>
  <si>
    <t>23АА 920236 ОТ 05,03,07</t>
  </si>
  <si>
    <t>23АИ 892540 ОТ 10.06.11</t>
  </si>
  <si>
    <t>23АИ 265893 ОТ 13.11.10</t>
  </si>
  <si>
    <t>23АВ 029839 ОТ 13,12,06</t>
  </si>
  <si>
    <t>23АВ 277038 ОТ 21,12,06</t>
  </si>
  <si>
    <t>23АД 408339 ОТ 10,10,07</t>
  </si>
  <si>
    <t>23АД 152308 ОТ 18,06,07</t>
  </si>
  <si>
    <t>23АД 336759 ОТ 24,09,07</t>
  </si>
  <si>
    <t>23АЛ 841016 ОТ 24,06,13</t>
  </si>
  <si>
    <t>23АВ 277384 ОТ 22,01,07</t>
  </si>
  <si>
    <t>23АЕ 976410 ОТ 07,09,09</t>
  </si>
  <si>
    <t>23АД 069463 ОТ 23,03,07</t>
  </si>
  <si>
    <t>23АВ 277386 ОТ 22,01,07</t>
  </si>
  <si>
    <t>23АД 151335 ОТ 31,05,07</t>
  </si>
  <si>
    <t>23АН 246290 ОТ 06.05.15</t>
  </si>
  <si>
    <t>23АЛ 138968 ОТ14.02.13</t>
  </si>
  <si>
    <t>23АН 475895 ОТ 09.02.15</t>
  </si>
  <si>
    <t>23АИ 612019 ОТ 30,03,11</t>
  </si>
  <si>
    <t>23АВ 277496 ОТ 25,01,07</t>
  </si>
  <si>
    <t>23АВ 277461 ОТ 23,01,07</t>
  </si>
  <si>
    <t>23АВ 277278 ОТ 16,01,07</t>
  </si>
  <si>
    <t>23АД 015787 ОТ 26,03,07</t>
  </si>
  <si>
    <t>23АА 916499 ОТ 19,02,07</t>
  </si>
  <si>
    <t>23АЕ 368080 ОТ 04,02,09</t>
  </si>
  <si>
    <t>23АД 015095 ОТ 28,02,07</t>
  </si>
  <si>
    <t>23АД 015089 ОТ 27,02,07</t>
  </si>
  <si>
    <t>23АИ 722939 ОТ 16,03,11</t>
  </si>
  <si>
    <t>23АИ 722937 ОТ 16,03,11</t>
  </si>
  <si>
    <t>23АИ 722936 ОТ 16,03,11</t>
  </si>
  <si>
    <t>23АИ 722938 ОТ 16,03,11</t>
  </si>
  <si>
    <t>23АЛ 961575  ОТ 31.07.13</t>
  </si>
  <si>
    <t>23АК 531100 ОТ 21.12.11</t>
  </si>
  <si>
    <t>23АД 796824 ОТ 28,05,08</t>
  </si>
  <si>
    <t>23АД 796826 ОТ 28,05,08</t>
  </si>
  <si>
    <t>23АД 796825 ОТ 28,05,08</t>
  </si>
  <si>
    <t>23АД 872409 ОТ 25,06,08</t>
  </si>
  <si>
    <t>23АК 883093 ОТ 06.07.12</t>
  </si>
  <si>
    <t>23АК 071191 ОТ 14,07,11</t>
  </si>
  <si>
    <t>23АВ 029955 ОТ 19,12,06</t>
  </si>
  <si>
    <t>23АВ 278364 ОТ 15,02,07</t>
  </si>
  <si>
    <t>Асатрян Татьяна Роландовна</t>
  </si>
  <si>
    <t>Медяник Светлана Александровна</t>
  </si>
  <si>
    <t>23АМ 109658 ОТ 07.10.13</t>
  </si>
  <si>
    <t>23АД 153143 ОТ 04,05,07</t>
  </si>
  <si>
    <t>23АД 336880 ОТ 25.09.07</t>
  </si>
  <si>
    <t>23АВ 278178 ОТ 06,02,07</t>
  </si>
  <si>
    <t>23АВ 277239 ОТ 12,01,07</t>
  </si>
  <si>
    <t>23АД 015436 ОТ 06,03,07</t>
  </si>
  <si>
    <t>23АД 015573 ОТ 06,04,07</t>
  </si>
  <si>
    <t>23АМ 551593 ОТ 30.01.14</t>
  </si>
  <si>
    <t>23АВ 246575 ОТ 26,04,07</t>
  </si>
  <si>
    <t>23АВ 277409 ОТ 22,01,07</t>
  </si>
  <si>
    <t>23 АЛ 405092 ОТ 27.03.13</t>
  </si>
  <si>
    <t>23АЖ 569445 ОТ 26.05.10</t>
  </si>
  <si>
    <t>23АВ 277281 ОТ 16,01,07</t>
  </si>
  <si>
    <t>23АВ 029954 ОТ 19,12,06</t>
  </si>
  <si>
    <t>23АД 015997 ОТ 05,03,07</t>
  </si>
  <si>
    <t>23АВ 277416 ОТ 22,01,07</t>
  </si>
  <si>
    <t>23АИ 339673 ОТ 17.11.10</t>
  </si>
  <si>
    <t>23АВ 277397 ОТ 19,01,07</t>
  </si>
  <si>
    <t>23АК 140034 ОТ 05,10,11</t>
  </si>
  <si>
    <t>23АД 153092 ОТ 03.05.07</t>
  </si>
  <si>
    <t>23АД 429511 ОТ 08,10,07</t>
  </si>
  <si>
    <t>АА073750 ОТ 31.08.15</t>
  </si>
  <si>
    <t>23АД 151084 ОТ 22,05,07</t>
  </si>
  <si>
    <t>23АЖ 078843 ОТ 19.10.09</t>
  </si>
  <si>
    <t>23АД 787892 ОТ 14,01,08</t>
  </si>
  <si>
    <t>23АД 663343 ОТ 28,03,08</t>
  </si>
  <si>
    <t>23АВ 277308 ОТ 18,01,07</t>
  </si>
  <si>
    <t>23АИ 457469 ОТ 27.12.10</t>
  </si>
  <si>
    <t>23АК 893984 ОТ 04.07.12</t>
  </si>
  <si>
    <t>23АД 872981 ОТ 26,06,08</t>
  </si>
  <si>
    <t>23АД 835819 ОТ 19,05,08</t>
  </si>
  <si>
    <t>23АЕ 795179 ОТ 05.03.09</t>
  </si>
  <si>
    <t>23АЕ 930753 ОТ 03,08,09</t>
  </si>
  <si>
    <t>23АД 533486 ОТ 12,11,07</t>
  </si>
  <si>
    <t>23АЛ 937748 ОТ 15.08.13</t>
  </si>
  <si>
    <t>23АК 570535 ОТ 20.02.12</t>
  </si>
  <si>
    <t>23АК 570532 ОТ 20.02.12</t>
  </si>
  <si>
    <t>23АК097873 ОТ 11,08,11</t>
  </si>
  <si>
    <t>23АД 336122 ОТ 06,09,07</t>
  </si>
  <si>
    <t>23АД 015998 ОТ 05,03,07</t>
  </si>
  <si>
    <t>23АЕ 912430 ОТ 11,08,09</t>
  </si>
  <si>
    <t>23АВ 029921 ОТ 18,12,06</t>
  </si>
  <si>
    <t>23АЛ 523593 ОТ 15.05.13</t>
  </si>
  <si>
    <t>23АЕ 280828 ОТ 17.12.09</t>
  </si>
  <si>
    <t>23АВ 277280 ОТ 16,01,07</t>
  </si>
  <si>
    <t>23АВ 277259 ОТ 12,01,07</t>
  </si>
  <si>
    <t>23 АЛ 335847 ОТ 12.12.12</t>
  </si>
  <si>
    <t>23АД 015559 ОТ 06,04,07</t>
  </si>
  <si>
    <t>23АВ 278179 ОТ 06,02,07</t>
  </si>
  <si>
    <t>23АН 287319 ОТ 31.10.14</t>
  </si>
  <si>
    <t>23АВ 278060 ОТ 30,01,07</t>
  </si>
  <si>
    <t>23АВ 277101 ОТ 26,12,06</t>
  </si>
  <si>
    <t>23АД 497274 ОТ 25,12,07</t>
  </si>
  <si>
    <t>23АВ 277427 ОТ 22,01,07</t>
  </si>
  <si>
    <t>23АД 386352 ОТ 03.12.07</t>
  </si>
  <si>
    <t>23АЕ 782035 ОТ 10,03,09</t>
  </si>
  <si>
    <t>23АЕ 199679 ОТ 22,10,08</t>
  </si>
  <si>
    <t>23АВ 029807 ОТ 11,12,06</t>
  </si>
  <si>
    <t>23АЛ 5180242 ОТ 28.05.13</t>
  </si>
  <si>
    <t>23АД 533027 ОТ 26,10,07</t>
  </si>
  <si>
    <t>23АЖ 390022 ОТ 18,02,10</t>
  </si>
  <si>
    <t>23АВ 278161 ОТ 05,02,07</t>
  </si>
  <si>
    <t>23АИ 160394 ОТ 07,09,10</t>
  </si>
  <si>
    <t>23АВ 029503 ОТ 10.11.06</t>
  </si>
  <si>
    <t>23АК 655529 ОТ 17,04,12</t>
  </si>
  <si>
    <t>23АВ 278441 ОТ19,02,07</t>
  </si>
  <si>
    <t>23АВ 278070 ОТ 30,01,07</t>
  </si>
  <si>
    <t>23АД 395069 ОТ 05,10,07</t>
  </si>
  <si>
    <t>23АД 151669 ОТ 28,06,07                  23АЕ 920561 ОТ 04.08.09</t>
  </si>
  <si>
    <t>23АД 015037 ОТ 22,02,07</t>
  </si>
  <si>
    <t>23АК 848137 ОТ 29.05.2012</t>
  </si>
  <si>
    <t>АА 814601 ОТ 27.01.2016</t>
  </si>
  <si>
    <t>23АД 408058 ОТ 30,10,07</t>
  </si>
  <si>
    <t>23АВ 277340 ОТ 19,01,07</t>
  </si>
  <si>
    <t>23АД 823250 ОТ 16,04,08</t>
  </si>
  <si>
    <t>23АД 015351 ОТ 22,03,07</t>
  </si>
  <si>
    <t>23АЕ 195152 ОТ 11,09,08</t>
  </si>
  <si>
    <t>23АВ 277151 от 25.12.06</t>
  </si>
  <si>
    <t>23АВ 277195 ОТ 09,01,07</t>
  </si>
  <si>
    <t>23АД 593886 ОТ 11,12,07</t>
  </si>
  <si>
    <t>23АД 015316 ОТ 13,03,07</t>
  </si>
  <si>
    <t>23АД 153109 ОТ 03,05,07</t>
  </si>
  <si>
    <t>23АВ 277481 ОТ 25,01,07</t>
  </si>
  <si>
    <t>23АВ 029802 ОТ 11,12,06                                   23АВ 029801 ОТ 11,12,06</t>
  </si>
  <si>
    <t>23АК 553674 ОТ 10,02,12                  23АК 553673 ОТ 10,02,12</t>
  </si>
  <si>
    <t>23АД 496599 ОТ 21,12,07</t>
  </si>
  <si>
    <t>23АМ 746266 ОТ 05.09.14</t>
  </si>
  <si>
    <t>23АД 015135 ОТ 01,03,07</t>
  </si>
  <si>
    <t>23АД 015996 ОТ 05,03,07</t>
  </si>
  <si>
    <t>23АД 336746ОТ 24,09,07</t>
  </si>
  <si>
    <t>23АД 015954 ОТ 06,03,07</t>
  </si>
  <si>
    <t>23АД 015957 ОТ 06.03.07</t>
  </si>
  <si>
    <t>23АД 015964 ОТ 06,03,07</t>
  </si>
  <si>
    <t>23АИ 918416 ОТ 15.08.11</t>
  </si>
  <si>
    <t>23АМ 732482 ОТ 28.04.14</t>
  </si>
  <si>
    <t>23АМ 387143 ОТ 30.12.13</t>
  </si>
  <si>
    <t>23АК 353476 ОТ 27.10.11</t>
  </si>
  <si>
    <t>23 АМ 079851 ОТ 22.08.13</t>
  </si>
  <si>
    <t>23АЛ 171034 ОТ 10.10.12</t>
  </si>
  <si>
    <t>23АК 003330 ОТ 04,08,11</t>
  </si>
  <si>
    <t>23АН 404138 ОТ 05.12.14</t>
  </si>
  <si>
    <t>23АД 597117 ОТ 19,02,08</t>
  </si>
  <si>
    <t>23АВ 278073 ОТ 30,01,07</t>
  </si>
  <si>
    <t>23АД 497946 от 11,01,08</t>
  </si>
  <si>
    <t>23АМ 846334 ОТ 09.07.14</t>
  </si>
  <si>
    <t>23АК 181805 ОТ 03.11.11</t>
  </si>
  <si>
    <t xml:space="preserve">Бисингалиева Татьяна Васильевна </t>
  </si>
  <si>
    <t>23АЛ 503494 ОТ 07.06.13</t>
  </si>
  <si>
    <t>23АК 685709 ОТ 30.05.12</t>
  </si>
  <si>
    <t xml:space="preserve">23АИ 892828 ОТ 01.07.11                  </t>
  </si>
  <si>
    <t>23АЖ 399841 ОТ 15,03,10</t>
  </si>
  <si>
    <t>23АК 235200 ОТ 26.03.12</t>
  </si>
  <si>
    <t>23АА 613173 ОТ 11,01,06   23АА 613173 ОТ 11.01.06</t>
  </si>
  <si>
    <t>23АА 789391 ОТ 12.05.06</t>
  </si>
  <si>
    <t>23АА 583065 ОТ 11,01,06</t>
  </si>
  <si>
    <t>23АА 412486 ОТ 15,11,05</t>
  </si>
  <si>
    <t>23АА 549445 ОТ 25,11,05</t>
  </si>
  <si>
    <t>23АЕ 568471 ОТ 15,06,09</t>
  </si>
  <si>
    <t>23АА 613426 ОТ 01,02,06</t>
  </si>
  <si>
    <t>23АМ 205095 ОТ 29.10.13</t>
  </si>
  <si>
    <t>23АА 583163 ОТ 13,01,06</t>
  </si>
  <si>
    <t>23АА 549191 ОТ 24,11,05</t>
  </si>
  <si>
    <t>23АЛ 137866 ОТ 19,10,12</t>
  </si>
  <si>
    <t>23АА 412230 ОТ 14,11,05</t>
  </si>
  <si>
    <t>23АЖ 335878 ОТ 12,03,10</t>
  </si>
  <si>
    <t>23АА 512689 ОТ 08,12,05</t>
  </si>
  <si>
    <t>23АА 689350 ОТ 29,03,06</t>
  </si>
  <si>
    <t>23АА 583234 ОТ 29,12,05</t>
  </si>
  <si>
    <t>23АА 526080 ОТ 15,12,05</t>
  </si>
  <si>
    <t>23АА 651217 ОТ 09,03,06</t>
  </si>
  <si>
    <t>23АА 746925 ОТ 20,06,06</t>
  </si>
  <si>
    <t xml:space="preserve">АА139808 ОТ 10.09.15 </t>
  </si>
  <si>
    <t>Тетерев Влабимир Ильич</t>
  </si>
  <si>
    <t>23АК 720434 ОТ 12.05.12</t>
  </si>
  <si>
    <t>23АА 689051 ОТ 07,03,06</t>
  </si>
  <si>
    <t>23АВ 029785 ОТ 12,12,06</t>
  </si>
  <si>
    <t>23АА 595078 ОТ 23,12,05</t>
  </si>
  <si>
    <t>23АН 159356 ОТ 05.09.14</t>
  </si>
  <si>
    <t>23АН 159357 ОТ 05.09.14</t>
  </si>
  <si>
    <t>23АД 394455 ОТ 06,11,07</t>
  </si>
  <si>
    <t>23АА 789398 ОТ 12,05,06</t>
  </si>
  <si>
    <t>23АА 789444 ОТ 16,05,06</t>
  </si>
  <si>
    <t>23АА 789112 ОТ 18,04,06</t>
  </si>
  <si>
    <t>23АЛ 299451 ОТ 18,01,13</t>
  </si>
  <si>
    <t>23АА 412435 ОТ 15,11,05</t>
  </si>
  <si>
    <t>23АК 543901 ОТ 28.12.11</t>
  </si>
  <si>
    <t>23АМ 710368 ОТ 07.05.14</t>
  </si>
  <si>
    <t>23АА 535785 ОТ 25,11,05</t>
  </si>
  <si>
    <t>23АК 098140 ОТ 23.08.11                   23АК 098139 ОТ 23.08.11</t>
  </si>
  <si>
    <t>23АА 412231 ОТ 14,11,05</t>
  </si>
  <si>
    <t>23АА 689133 ОТ 15,03,06</t>
  </si>
  <si>
    <t>23АК 193386 ОТ 29,11,11</t>
  </si>
  <si>
    <t>23АА 549439 ОТ 23,11,05                  23АА 549440 ОТ 23,11,05</t>
  </si>
  <si>
    <t>23АД 151935 ОТ 12,07,07</t>
  </si>
  <si>
    <t>23-АН 246434 ОТ 20.05.15</t>
  </si>
  <si>
    <t>23АА 572111 ОТ 17,01,06</t>
  </si>
  <si>
    <t>23АИ 690875 ОТ 14,04,11</t>
  </si>
  <si>
    <t>23АА 412448 ОТ 16,11,05</t>
  </si>
  <si>
    <t>23АА 576334 ОТ 19,02,06</t>
  </si>
  <si>
    <t>Ена Елена Анатольевна</t>
  </si>
  <si>
    <t>23АН 475231 ОТ 16.12.14</t>
  </si>
  <si>
    <t>23АА 412149 ОТ 10,11,05</t>
  </si>
  <si>
    <t>23АД 152635 ОТ 19,07,07</t>
  </si>
  <si>
    <t>23АА 561472 ОТ 23,12,05</t>
  </si>
  <si>
    <t>23АА 595077 ОТ 22,12,05</t>
  </si>
  <si>
    <t>23АД 151574 ОТ 29,06,07</t>
  </si>
  <si>
    <t>23АА 412447 ОТ 16,11,05</t>
  </si>
  <si>
    <t>23АЛ 256640 ОТ 22.11.12</t>
  </si>
  <si>
    <t>23АМ 739095 ОТ 28.03.14</t>
  </si>
  <si>
    <t>23АА 689225 ОТ 23,03,06</t>
  </si>
  <si>
    <t>АА 493581 ОТ 20.10.2015</t>
  </si>
  <si>
    <t>23АИ 860438 ОТ 10,06,11</t>
  </si>
  <si>
    <t>23АА 512935 ОТ 15,12,05</t>
  </si>
  <si>
    <t>23АК 235208 ОТ 29.03.12</t>
  </si>
  <si>
    <t>23АА 512936 ОТ 15,12,05</t>
  </si>
  <si>
    <t>23АА 536974 ОТ 18,11,05</t>
  </si>
  <si>
    <t xml:space="preserve">23АМ 716590 ОТ 11.06.14                  </t>
  </si>
  <si>
    <t>23АК 341837 ОТ 26.10.11</t>
  </si>
  <si>
    <t>23АН 488742 ОТ 24.12.14</t>
  </si>
  <si>
    <t>23АА 572083 ОТ 13,11,06</t>
  </si>
  <si>
    <t>23АА 682603 ОТ 12,04,06</t>
  </si>
  <si>
    <t>23АМ 109992 ОТ 10.10.13</t>
  </si>
  <si>
    <t>23АА 512712 ОТ 09,12,05</t>
  </si>
  <si>
    <t>23АА 572082 ОТ 13,01,06</t>
  </si>
  <si>
    <t xml:space="preserve">Прокопенко Александр Гаврилович    </t>
  </si>
  <si>
    <t>Матвиенко Лидия Яковлевна</t>
  </si>
  <si>
    <t>23АА 789098 ОТ 12,04,06</t>
  </si>
  <si>
    <t>23АИ 128927 ОТ 16,08,10</t>
  </si>
  <si>
    <t>23АА 605578 ОТ 13,02,06</t>
  </si>
  <si>
    <t>23АА 412487 ОТ 15,11,05</t>
  </si>
  <si>
    <t>23АЖ 474044 ОТ 18,01,10</t>
  </si>
  <si>
    <t>АА 139756  от 15.08.2015</t>
  </si>
  <si>
    <t>23АА 412191 ОТ 14,11,05</t>
  </si>
  <si>
    <t>23АА 412446 ОТ 16,11,05                            23АА 412445 ОТ 16,11,05</t>
  </si>
  <si>
    <t>23АА 689934 ОТ 30.06.06</t>
  </si>
  <si>
    <t>23АД 533414 ОТ 08,11,07</t>
  </si>
  <si>
    <t>23АД 529005 ОТ 15,12,05</t>
  </si>
  <si>
    <t>23АД 166780 ОТ 17,05,07</t>
  </si>
  <si>
    <t>23АД 624316 ОТ 05,03,08</t>
  </si>
  <si>
    <t>23АА 529029 ОТ 06,12,05</t>
  </si>
  <si>
    <t>23АИ 780531 ОТ 30,06,11</t>
  </si>
  <si>
    <t>23АД 799433 ОТ 25,06,08</t>
  </si>
  <si>
    <t>23АА 829580 ОТ 04,07,06</t>
  </si>
  <si>
    <t>23АК 072038 ОТ 01,08,11                 23АК 072037 от 01,08,11</t>
  </si>
  <si>
    <t>23АК 146768 ОТ 15.09.11</t>
  </si>
  <si>
    <t>23АИ 722670 ОТ 11,03,11</t>
  </si>
  <si>
    <t>23АД 320886 ОТ 14,08,07</t>
  </si>
  <si>
    <t xml:space="preserve">23АД 320887 ОТ 14,08,07                  </t>
  </si>
  <si>
    <t>23АД 224132 ОТ 05,07,07</t>
  </si>
  <si>
    <t>23АА 412180 ОТ 11,11,05</t>
  </si>
  <si>
    <t>23АЖ 310969 ОТ 10.03.10</t>
  </si>
  <si>
    <t>23АЖ 338498 ОТ 07.05.10</t>
  </si>
  <si>
    <t>23АА 789153 ОТ 19,04,06</t>
  </si>
  <si>
    <t xml:space="preserve">23АД 395310 ОТ 09,10,07                  </t>
  </si>
  <si>
    <t>23АД 395309 ОТ 09,10,07</t>
  </si>
  <si>
    <t>23АА 106045 ОТ 18.03.05</t>
  </si>
  <si>
    <t>23АА 380146 ОТ 06,09,05</t>
  </si>
  <si>
    <t>23АА 040754 ОТ 15.02.05</t>
  </si>
  <si>
    <t>23АА 221414 ОТ 14.05.05</t>
  </si>
  <si>
    <t>23АА 271527 ОТ 03.08.05</t>
  </si>
  <si>
    <t>23АИ 787564 ОТ 03.05.11</t>
  </si>
  <si>
    <t>23АЛ 426937ОТ 28.01.13             23АЛ 426939ОТ 28.01.13                     23АЛ 426938ОТ 28.01.13</t>
  </si>
  <si>
    <t>23АА 917273 ОТ 21.09.06</t>
  </si>
  <si>
    <t>23АА 044934 ОТ 25.02.05</t>
  </si>
  <si>
    <t>23АЛ 564172 ОТ 01.03.13</t>
  </si>
  <si>
    <t>23АА 100527 ОТ 21.03.05</t>
  </si>
  <si>
    <t>23АЕ 041870 ОТ 01,07,08</t>
  </si>
  <si>
    <t>23АА689614 ОТ 09.03.06</t>
  </si>
  <si>
    <t>23АА 022156 ОТ 26,01,05</t>
  </si>
  <si>
    <t>23АН 507799 ОТ 12.02.15</t>
  </si>
  <si>
    <t>23АА 044757 ОТ 24,02,05</t>
  </si>
  <si>
    <t>23АА 044933 ОТ 25,02,05</t>
  </si>
  <si>
    <t>23АК 354907 ОТ 13.12.11</t>
  </si>
  <si>
    <t>23АЖ 383103 от 23.03.10</t>
  </si>
  <si>
    <t>23АЕ 599384 ОТ 08,07,09</t>
  </si>
  <si>
    <t>23АЛ 414152 ОТ 12.03.13</t>
  </si>
  <si>
    <t>23АА 100752 ОТ 23,03,05</t>
  </si>
  <si>
    <t>23АА 148677 ОТ 11,03,05</t>
  </si>
  <si>
    <t>23АД 390495 ОТ 25,09,07</t>
  </si>
  <si>
    <t>23АА 040000 ОТ 17,02,05</t>
  </si>
  <si>
    <t>23АА 223578 ОТ 22,04,05</t>
  </si>
  <si>
    <t>23АК 281664 ОТ 28.03.12</t>
  </si>
  <si>
    <t>23АА 463822 ОТ 10.10.05</t>
  </si>
  <si>
    <t>АА505796 ОТ 08.09.2015</t>
  </si>
  <si>
    <t>23АА 034352 ОТ 11,02,05</t>
  </si>
  <si>
    <t xml:space="preserve">Рыкун Екатерина Николаевна      </t>
  </si>
  <si>
    <t>Сучкова Лариса Ивановна                          Сучкова Ирина Витальевна</t>
  </si>
  <si>
    <t>Ховрин Геннадий Юьевич                                      Ховрин Илья Геннадьевич</t>
  </si>
  <si>
    <t>Подвальный Ростислав Константинович                                    Подвальный К.Р.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</si>
</sst>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?_р_._-;_-@_-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0"/>
      <color theme="1"/>
      <name val="Arial Cyr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B05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/>
    <xf numFmtId="0" fontId="0" fillId="0" borderId="5" xfId="0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3" xfId="0" applyFont="1" applyBorder="1"/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1" fillId="0" borderId="11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0" fillId="0" borderId="2" xfId="0" applyNumberFormat="1" applyFont="1" applyBorder="1"/>
    <xf numFmtId="14" fontId="0" fillId="0" borderId="2" xfId="0" applyNumberFormat="1" applyBorder="1"/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164" fontId="0" fillId="0" borderId="5" xfId="0" applyNumberFormat="1" applyBorder="1"/>
    <xf numFmtId="0" fontId="7" fillId="0" borderId="16" xfId="0" applyFont="1" applyBorder="1" applyAlignment="1">
      <alignment horizontal="center" vertical="top" wrapText="1"/>
    </xf>
    <xf numFmtId="0" fontId="14" fillId="0" borderId="1" xfId="0" applyFont="1" applyBorder="1"/>
    <xf numFmtId="0" fontId="15" fillId="0" borderId="1" xfId="0" applyFont="1" applyBorder="1"/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4" xfId="0" applyBorder="1"/>
    <xf numFmtId="0" fontId="0" fillId="0" borderId="25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0" fontId="0" fillId="2" borderId="1" xfId="0" applyNumberFormat="1" applyFill="1" applyBorder="1"/>
    <xf numFmtId="0" fontId="0" fillId="4" borderId="5" xfId="0" applyFill="1" applyBorder="1"/>
    <xf numFmtId="0" fontId="0" fillId="2" borderId="19" xfId="0" applyFill="1" applyBorder="1"/>
    <xf numFmtId="0" fontId="0" fillId="4" borderId="24" xfId="0" applyFill="1" applyBorder="1"/>
    <xf numFmtId="10" fontId="0" fillId="2" borderId="19" xfId="0" applyNumberFormat="1" applyFill="1" applyBorder="1"/>
    <xf numFmtId="10" fontId="0" fillId="2" borderId="22" xfId="0" applyNumberFormat="1" applyFill="1" applyBorder="1"/>
    <xf numFmtId="10" fontId="0" fillId="2" borderId="24" xfId="0" applyNumberFormat="1" applyFill="1" applyBorder="1"/>
    <xf numFmtId="10" fontId="0" fillId="2" borderId="25" xfId="0" applyNumberFormat="1" applyFill="1" applyBorder="1"/>
    <xf numFmtId="0" fontId="0" fillId="5" borderId="9" xfId="0" applyFill="1" applyBorder="1"/>
    <xf numFmtId="10" fontId="0" fillId="0" borderId="0" xfId="0" applyNumberFormat="1"/>
    <xf numFmtId="0" fontId="0" fillId="0" borderId="1" xfId="0" applyBorder="1" applyAlignment="1">
      <alignment horizontal="center" vertical="center"/>
    </xf>
    <xf numFmtId="2" fontId="0" fillId="0" borderId="0" xfId="0" applyNumberFormat="1" applyFill="1"/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5" xfId="0" applyBorder="1"/>
    <xf numFmtId="164" fontId="0" fillId="0" borderId="1" xfId="0" applyNumberFormat="1" applyBorder="1"/>
    <xf numFmtId="0" fontId="1" fillId="0" borderId="2" xfId="0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2" xfId="0" applyNumberFormat="1" applyBorder="1" applyAlignment="1">
      <alignment wrapText="1"/>
    </xf>
    <xf numFmtId="14" fontId="1" fillId="0" borderId="2" xfId="0" applyNumberFormat="1" applyFont="1" applyBorder="1"/>
    <xf numFmtId="0" fontId="0" fillId="0" borderId="27" xfId="0" applyBorder="1"/>
    <xf numFmtId="0" fontId="0" fillId="0" borderId="18" xfId="0" applyBorder="1" applyAlignment="1">
      <alignment horizontal="left"/>
    </xf>
    <xf numFmtId="164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164" fontId="0" fillId="0" borderId="24" xfId="0" applyNumberFormat="1" applyBorder="1"/>
    <xf numFmtId="0" fontId="0" fillId="0" borderId="25" xfId="0" applyBorder="1"/>
    <xf numFmtId="0" fontId="14" fillId="0" borderId="3" xfId="0" applyFont="1" applyBorder="1"/>
    <xf numFmtId="14" fontId="1" fillId="0" borderId="2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4" fontId="0" fillId="0" borderId="26" xfId="0" applyNumberFormat="1" applyFill="1" applyBorder="1" applyAlignment="1">
      <alignment horizontal="left"/>
    </xf>
    <xf numFmtId="14" fontId="0" fillId="0" borderId="2" xfId="0" applyNumberFormat="1" applyFont="1" applyFill="1" applyBorder="1" applyAlignment="1">
      <alignment horizontal="left"/>
    </xf>
    <xf numFmtId="0" fontId="0" fillId="0" borderId="18" xfId="0" applyFont="1" applyBorder="1"/>
    <xf numFmtId="0" fontId="0" fillId="0" borderId="21" xfId="0" applyFont="1" applyBorder="1"/>
    <xf numFmtId="0" fontId="0" fillId="0" borderId="23" xfId="0" applyFont="1" applyBorder="1"/>
    <xf numFmtId="14" fontId="0" fillId="0" borderId="2" xfId="0" applyNumberFormat="1" applyFont="1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4" fillId="0" borderId="21" xfId="0" applyFont="1" applyBorder="1"/>
    <xf numFmtId="0" fontId="14" fillId="0" borderId="22" xfId="0" applyFont="1" applyBorder="1"/>
    <xf numFmtId="0" fontId="1" fillId="0" borderId="21" xfId="0" applyFont="1" applyBorder="1"/>
    <xf numFmtId="14" fontId="1" fillId="0" borderId="12" xfId="0" applyNumberFormat="1" applyFont="1" applyBorder="1" applyAlignment="1">
      <alignment horizontal="left"/>
    </xf>
    <xf numFmtId="0" fontId="0" fillId="0" borderId="21" xfId="0" applyFont="1" applyBorder="1" applyAlignment="1"/>
    <xf numFmtId="14" fontId="0" fillId="0" borderId="2" xfId="0" applyNumberFormat="1" applyBorder="1" applyAlignment="1">
      <alignment horizontal="center" wrapText="1"/>
    </xf>
    <xf numFmtId="14" fontId="1" fillId="0" borderId="2" xfId="0" applyNumberFormat="1" applyFont="1" applyBorder="1" applyAlignment="1">
      <alignment horizontal="left" wrapText="1"/>
    </xf>
    <xf numFmtId="0" fontId="14" fillId="0" borderId="2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5" fillId="0" borderId="3" xfId="0" applyFont="1" applyBorder="1"/>
    <xf numFmtId="14" fontId="0" fillId="0" borderId="2" xfId="0" applyNumberFormat="1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0" xfId="0" applyBorder="1"/>
    <xf numFmtId="0" fontId="0" fillId="0" borderId="23" xfId="0" applyBorder="1" applyAlignment="1">
      <alignment horizontal="left"/>
    </xf>
    <xf numFmtId="0" fontId="16" fillId="0" borderId="3" xfId="0" applyFont="1" applyBorder="1"/>
    <xf numFmtId="0" fontId="0" fillId="0" borderId="2" xfId="0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64" fontId="0" fillId="0" borderId="21" xfId="0" applyNumberFormat="1" applyBorder="1"/>
    <xf numFmtId="164" fontId="0" fillId="0" borderId="18" xfId="0" applyNumberFormat="1" applyBorder="1"/>
    <xf numFmtId="164" fontId="0" fillId="0" borderId="23" xfId="0" applyNumberFormat="1" applyBorder="1"/>
    <xf numFmtId="0" fontId="0" fillId="0" borderId="29" xfId="0" applyBorder="1"/>
    <xf numFmtId="0" fontId="0" fillId="0" borderId="32" xfId="0" applyBorder="1"/>
    <xf numFmtId="0" fontId="0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0" xfId="0" applyFont="1" applyBorder="1"/>
    <xf numFmtId="0" fontId="0" fillId="0" borderId="2" xfId="0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14" fontId="0" fillId="0" borderId="1" xfId="0" applyNumberFormat="1" applyBorder="1"/>
    <xf numFmtId="0" fontId="0" fillId="0" borderId="4" xfId="0" applyFill="1" applyBorder="1" applyAlignment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/>
    <xf numFmtId="0" fontId="19" fillId="0" borderId="2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/>
    </xf>
    <xf numFmtId="0" fontId="9" fillId="0" borderId="1" xfId="0" applyFont="1" applyFill="1" applyBorder="1"/>
    <xf numFmtId="14" fontId="1" fillId="0" borderId="1" xfId="0" applyNumberFormat="1" applyFont="1" applyBorder="1" applyAlignment="1">
      <alignment horizontal="left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3" xfId="0" applyNumberFormat="1" applyBorder="1"/>
    <xf numFmtId="14" fontId="1" fillId="0" borderId="1" xfId="0" applyNumberFormat="1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B24" workbookViewId="0">
      <selection activeCell="C38" sqref="C38:C39"/>
    </sheetView>
  </sheetViews>
  <sheetFormatPr defaultRowHeight="12.75" x14ac:dyDescent="0.2"/>
  <cols>
    <col min="1" max="1" width="4.7109375" hidden="1" customWidth="1"/>
    <col min="2" max="2" width="4" customWidth="1"/>
    <col min="3" max="3" width="33" customWidth="1"/>
    <col min="4" max="4" width="6.85546875" style="71" customWidth="1"/>
    <col min="5" max="5" width="14.7109375" hidden="1" customWidth="1"/>
    <col min="6" max="6" width="10" customWidth="1"/>
    <col min="7" max="7" width="23.5703125" style="133" customWidth="1"/>
    <col min="8" max="8" width="22.28515625" style="25" customWidth="1"/>
    <col min="9" max="9" width="19.140625" customWidth="1"/>
    <col min="10" max="10" width="17.85546875" hidden="1" customWidth="1"/>
    <col min="11" max="11" width="27" customWidth="1"/>
    <col min="12" max="12" width="19.140625" hidden="1" customWidth="1"/>
  </cols>
  <sheetData>
    <row r="1" spans="1:19" s="49" customFormat="1" ht="13.5" customHeight="1" thickBot="1" x14ac:dyDescent="0.25">
      <c r="A1" s="222" t="s">
        <v>517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9" s="45" customFormat="1" ht="132.75" customHeight="1" thickBot="1" x14ac:dyDescent="0.25">
      <c r="A2" s="46"/>
      <c r="B2" s="224" t="s">
        <v>422</v>
      </c>
      <c r="C2" s="224" t="s">
        <v>433</v>
      </c>
      <c r="D2" s="226" t="s">
        <v>425</v>
      </c>
      <c r="E2" s="47"/>
      <c r="F2" s="230" t="s">
        <v>274</v>
      </c>
      <c r="G2" s="230" t="s">
        <v>525</v>
      </c>
      <c r="H2" s="65" t="s">
        <v>515</v>
      </c>
      <c r="I2" s="65" t="s">
        <v>516</v>
      </c>
      <c r="J2" s="65" t="s">
        <v>488</v>
      </c>
      <c r="K2" s="65" t="s">
        <v>518</v>
      </c>
      <c r="L2" s="65" t="s">
        <v>432</v>
      </c>
      <c r="M2" s="48"/>
      <c r="N2" s="48"/>
      <c r="O2" s="48"/>
      <c r="P2" s="48"/>
      <c r="Q2" s="48"/>
      <c r="R2" s="48"/>
      <c r="S2" s="48"/>
    </row>
    <row r="3" spans="1:19" ht="24.75" customHeight="1" thickBot="1" x14ac:dyDescent="0.25">
      <c r="A3" s="55" t="s">
        <v>419</v>
      </c>
      <c r="B3" s="225"/>
      <c r="C3" s="225"/>
      <c r="D3" s="227"/>
      <c r="E3" s="3"/>
      <c r="F3" s="229"/>
      <c r="G3" s="229"/>
      <c r="H3" s="66" t="s">
        <v>419</v>
      </c>
      <c r="I3" s="66" t="s">
        <v>419</v>
      </c>
      <c r="J3" s="66" t="s">
        <v>419</v>
      </c>
      <c r="K3" s="66" t="s">
        <v>419</v>
      </c>
      <c r="L3" s="66" t="s">
        <v>419</v>
      </c>
    </row>
    <row r="4" spans="1:19" x14ac:dyDescent="0.2">
      <c r="A4" s="1">
        <v>1</v>
      </c>
      <c r="B4" s="8">
        <v>1</v>
      </c>
      <c r="C4" s="145" t="s">
        <v>490</v>
      </c>
      <c r="D4" s="12">
        <v>111.74</v>
      </c>
      <c r="E4" s="1"/>
      <c r="F4" s="6"/>
      <c r="G4" s="145" t="s">
        <v>526</v>
      </c>
      <c r="H4" s="154"/>
      <c r="I4" s="155"/>
      <c r="J4" s="156"/>
      <c r="K4" s="157"/>
      <c r="L4" s="153"/>
    </row>
    <row r="5" spans="1:19" x14ac:dyDescent="0.2">
      <c r="A5" s="1">
        <v>2</v>
      </c>
      <c r="B5" s="8">
        <v>2</v>
      </c>
      <c r="C5" s="7" t="s">
        <v>7</v>
      </c>
      <c r="D5" s="12">
        <v>71.48</v>
      </c>
      <c r="E5" s="1"/>
      <c r="F5" s="59">
        <v>38603</v>
      </c>
      <c r="G5" s="145" t="s">
        <v>560</v>
      </c>
      <c r="H5" s="83"/>
      <c r="I5" s="145"/>
      <c r="J5" s="145"/>
      <c r="K5" s="84"/>
      <c r="L5" s="111">
        <v>1</v>
      </c>
    </row>
    <row r="6" spans="1:19" x14ac:dyDescent="0.2">
      <c r="A6" s="1">
        <v>3</v>
      </c>
      <c r="B6" s="8">
        <v>3</v>
      </c>
      <c r="C6" s="110" t="s">
        <v>402</v>
      </c>
      <c r="D6" s="12">
        <v>42.92</v>
      </c>
      <c r="E6" s="1"/>
      <c r="F6" s="59">
        <v>41690</v>
      </c>
      <c r="G6" s="145" t="s">
        <v>527</v>
      </c>
      <c r="H6" s="83"/>
      <c r="I6" s="145"/>
      <c r="J6" s="145"/>
      <c r="K6" s="84"/>
      <c r="L6" s="111">
        <v>1</v>
      </c>
    </row>
    <row r="7" spans="1:19" x14ac:dyDescent="0.2">
      <c r="A7" s="1">
        <v>4</v>
      </c>
      <c r="B7" s="8">
        <v>4</v>
      </c>
      <c r="C7" s="51" t="s">
        <v>376</v>
      </c>
      <c r="D7" s="12">
        <v>42.95</v>
      </c>
      <c r="E7" s="1"/>
      <c r="F7" s="59">
        <v>41088</v>
      </c>
      <c r="G7" s="145" t="s">
        <v>528</v>
      </c>
      <c r="H7" s="158"/>
      <c r="I7" s="140"/>
      <c r="J7" s="145"/>
      <c r="K7" s="84"/>
      <c r="L7" s="111"/>
    </row>
    <row r="8" spans="1:19" x14ac:dyDescent="0.2">
      <c r="A8" s="1">
        <v>5</v>
      </c>
      <c r="B8" s="8">
        <v>5</v>
      </c>
      <c r="C8" s="52" t="s">
        <v>8</v>
      </c>
      <c r="D8" s="12">
        <v>73.77</v>
      </c>
      <c r="E8" s="1"/>
      <c r="F8" s="59">
        <v>38405</v>
      </c>
      <c r="G8" s="145" t="s">
        <v>529</v>
      </c>
      <c r="H8" s="83"/>
      <c r="I8" s="145"/>
      <c r="J8" s="145"/>
      <c r="K8" s="84"/>
      <c r="L8" s="111">
        <v>1</v>
      </c>
    </row>
    <row r="9" spans="1:19" x14ac:dyDescent="0.2">
      <c r="A9" s="1">
        <v>6</v>
      </c>
      <c r="B9" s="8">
        <v>6</v>
      </c>
      <c r="C9" s="51" t="s">
        <v>9</v>
      </c>
      <c r="D9" s="12">
        <v>98.53</v>
      </c>
      <c r="E9" s="1"/>
      <c r="F9" s="59">
        <v>38708</v>
      </c>
      <c r="G9" s="145" t="s">
        <v>530</v>
      </c>
      <c r="H9" s="83"/>
      <c r="I9" s="145"/>
      <c r="J9" s="145"/>
      <c r="K9" s="84"/>
      <c r="L9" s="111">
        <v>1</v>
      </c>
    </row>
    <row r="10" spans="1:19" x14ac:dyDescent="0.2">
      <c r="A10" s="1">
        <v>7</v>
      </c>
      <c r="B10" s="8">
        <v>7</v>
      </c>
      <c r="C10" s="53" t="s">
        <v>418</v>
      </c>
      <c r="D10" s="12">
        <v>104.71</v>
      </c>
      <c r="E10" s="1"/>
      <c r="F10" s="59">
        <v>41379</v>
      </c>
      <c r="G10" s="145" t="s">
        <v>531</v>
      </c>
      <c r="H10" s="83"/>
      <c r="I10" s="145"/>
      <c r="J10" s="145"/>
      <c r="K10" s="84"/>
      <c r="L10" s="111">
        <v>1</v>
      </c>
    </row>
    <row r="11" spans="1:19" x14ac:dyDescent="0.2">
      <c r="A11" s="1">
        <v>8</v>
      </c>
      <c r="B11" s="8">
        <v>8</v>
      </c>
      <c r="C11" s="52" t="s">
        <v>10</v>
      </c>
      <c r="D11" s="12">
        <v>73.3</v>
      </c>
      <c r="E11" s="1"/>
      <c r="F11" s="59">
        <v>38414</v>
      </c>
      <c r="G11" s="145" t="s">
        <v>532</v>
      </c>
      <c r="H11" s="159"/>
      <c r="I11" s="140"/>
      <c r="J11" s="145"/>
      <c r="K11" s="84"/>
      <c r="L11" s="111"/>
    </row>
    <row r="12" spans="1:19" x14ac:dyDescent="0.2">
      <c r="A12" s="1">
        <v>9</v>
      </c>
      <c r="B12" s="8">
        <v>9</v>
      </c>
      <c r="C12" s="52" t="s">
        <v>11</v>
      </c>
      <c r="D12" s="12">
        <v>42.66</v>
      </c>
      <c r="E12" s="1"/>
      <c r="F12" s="59">
        <v>38422</v>
      </c>
      <c r="G12" s="145" t="s">
        <v>533</v>
      </c>
      <c r="H12" s="83"/>
      <c r="I12" s="145"/>
      <c r="J12" s="145"/>
      <c r="K12" s="84"/>
      <c r="L12" s="111">
        <v>1</v>
      </c>
    </row>
    <row r="13" spans="1:19" x14ac:dyDescent="0.2">
      <c r="A13" s="1">
        <v>10</v>
      </c>
      <c r="B13" s="8">
        <v>10</v>
      </c>
      <c r="C13" s="145" t="s">
        <v>561</v>
      </c>
      <c r="D13" s="12">
        <v>40.69</v>
      </c>
      <c r="E13" s="1"/>
      <c r="F13" s="6"/>
      <c r="G13" s="145" t="s">
        <v>534</v>
      </c>
      <c r="H13" s="159"/>
      <c r="I13" s="140"/>
      <c r="J13" s="145"/>
      <c r="K13" s="84"/>
      <c r="L13" s="111"/>
    </row>
    <row r="14" spans="1:19" x14ac:dyDescent="0.2">
      <c r="A14" s="1">
        <v>11</v>
      </c>
      <c r="B14" s="8">
        <v>11</v>
      </c>
      <c r="C14" s="52" t="s">
        <v>12</v>
      </c>
      <c r="D14" s="12">
        <v>73.91</v>
      </c>
      <c r="E14" s="1"/>
      <c r="F14" s="59">
        <v>38492</v>
      </c>
      <c r="G14" s="145" t="s">
        <v>535</v>
      </c>
      <c r="H14" s="83"/>
      <c r="I14" s="145"/>
      <c r="J14" s="145"/>
      <c r="K14" s="84"/>
      <c r="L14" s="111">
        <v>1</v>
      </c>
    </row>
    <row r="15" spans="1:19" ht="13.5" customHeight="1" x14ac:dyDescent="0.2">
      <c r="A15" s="1">
        <v>12</v>
      </c>
      <c r="B15" s="8">
        <v>12</v>
      </c>
      <c r="C15" s="111" t="s">
        <v>465</v>
      </c>
      <c r="D15" s="12">
        <v>105.53</v>
      </c>
      <c r="E15" s="1"/>
      <c r="F15" s="151">
        <v>39609</v>
      </c>
      <c r="G15" s="17" t="s">
        <v>536</v>
      </c>
      <c r="H15" s="83"/>
      <c r="I15" s="145"/>
      <c r="J15" s="145"/>
      <c r="K15" s="84"/>
      <c r="L15" s="111">
        <v>1</v>
      </c>
    </row>
    <row r="16" spans="1:19" x14ac:dyDescent="0.2">
      <c r="A16" s="1">
        <v>13</v>
      </c>
      <c r="B16" s="8">
        <v>13</v>
      </c>
      <c r="C16" s="52" t="s">
        <v>13</v>
      </c>
      <c r="D16" s="12">
        <v>110.69</v>
      </c>
      <c r="E16" s="1"/>
      <c r="F16" s="59">
        <v>38896</v>
      </c>
      <c r="G16" s="145" t="s">
        <v>537</v>
      </c>
      <c r="H16" s="83"/>
      <c r="I16" s="145"/>
      <c r="J16" s="145"/>
      <c r="K16" s="84"/>
      <c r="L16" s="111">
        <v>1</v>
      </c>
    </row>
    <row r="17" spans="1:12" x14ac:dyDescent="0.2">
      <c r="A17" s="1">
        <v>14</v>
      </c>
      <c r="B17" s="8">
        <v>14</v>
      </c>
      <c r="C17" s="52" t="s">
        <v>14</v>
      </c>
      <c r="D17" s="12">
        <v>73.38</v>
      </c>
      <c r="E17" s="1"/>
      <c r="F17" s="59">
        <v>38486</v>
      </c>
      <c r="G17" s="145" t="s">
        <v>538</v>
      </c>
      <c r="H17" s="83"/>
      <c r="I17" s="145"/>
      <c r="J17" s="145"/>
      <c r="K17" s="84"/>
      <c r="L17" s="111">
        <v>1</v>
      </c>
    </row>
    <row r="18" spans="1:12" x14ac:dyDescent="0.2">
      <c r="A18" s="1">
        <v>15</v>
      </c>
      <c r="B18" s="8">
        <v>15</v>
      </c>
      <c r="C18" s="52" t="s">
        <v>15</v>
      </c>
      <c r="D18" s="12">
        <v>40.57</v>
      </c>
      <c r="E18" s="1"/>
      <c r="F18" s="59">
        <v>38511</v>
      </c>
      <c r="G18" s="145" t="s">
        <v>539</v>
      </c>
      <c r="H18" s="83"/>
      <c r="I18" s="145"/>
      <c r="J18" s="145"/>
      <c r="K18" s="84"/>
      <c r="L18" s="111">
        <v>1</v>
      </c>
    </row>
    <row r="19" spans="1:12" x14ac:dyDescent="0.2">
      <c r="A19" s="1">
        <v>16</v>
      </c>
      <c r="B19" s="8">
        <v>16</v>
      </c>
      <c r="C19" s="52" t="s">
        <v>16</v>
      </c>
      <c r="D19" s="12">
        <v>40.89</v>
      </c>
      <c r="E19" s="1"/>
      <c r="F19" s="59"/>
      <c r="G19" s="145" t="s">
        <v>540</v>
      </c>
      <c r="H19" s="83"/>
      <c r="I19" s="145"/>
      <c r="J19" s="145"/>
      <c r="K19" s="84"/>
      <c r="L19" s="111">
        <v>1</v>
      </c>
    </row>
    <row r="20" spans="1:12" x14ac:dyDescent="0.2">
      <c r="A20" s="1">
        <v>17</v>
      </c>
      <c r="B20" s="8">
        <v>17</v>
      </c>
      <c r="C20" s="52" t="s">
        <v>17</v>
      </c>
      <c r="D20" s="12">
        <v>72.540000000000006</v>
      </c>
      <c r="E20" s="1"/>
      <c r="F20" s="59">
        <v>39062</v>
      </c>
      <c r="G20" s="145" t="s">
        <v>541</v>
      </c>
      <c r="H20" s="159"/>
      <c r="I20" s="140"/>
      <c r="J20" s="145"/>
      <c r="K20" s="84"/>
      <c r="L20" s="111"/>
    </row>
    <row r="21" spans="1:12" x14ac:dyDescent="0.2">
      <c r="A21" s="1">
        <v>18</v>
      </c>
      <c r="B21" s="8">
        <v>18</v>
      </c>
      <c r="C21" s="52" t="s">
        <v>18</v>
      </c>
      <c r="D21" s="12">
        <v>110.91</v>
      </c>
      <c r="E21" s="1"/>
      <c r="F21" s="59">
        <v>38467</v>
      </c>
      <c r="G21" s="145" t="s">
        <v>542</v>
      </c>
      <c r="H21" s="83"/>
      <c r="I21" s="145"/>
      <c r="J21" s="145"/>
      <c r="K21" s="84"/>
      <c r="L21" s="111">
        <v>1</v>
      </c>
    </row>
    <row r="22" spans="1:12" x14ac:dyDescent="0.2">
      <c r="A22" s="1">
        <v>19</v>
      </c>
      <c r="B22" s="8">
        <v>19</v>
      </c>
      <c r="C22" s="52" t="s">
        <v>19</v>
      </c>
      <c r="D22" s="12">
        <v>106.45</v>
      </c>
      <c r="E22" s="1"/>
      <c r="F22" s="59">
        <v>38596</v>
      </c>
      <c r="G22" s="145" t="s">
        <v>543</v>
      </c>
      <c r="H22" s="83"/>
      <c r="I22" s="145"/>
      <c r="J22" s="145"/>
      <c r="K22" s="84"/>
      <c r="L22" s="111">
        <v>1</v>
      </c>
    </row>
    <row r="23" spans="1:12" x14ac:dyDescent="0.2">
      <c r="A23" s="1">
        <v>20</v>
      </c>
      <c r="B23" s="8">
        <v>20</v>
      </c>
      <c r="C23" s="52" t="s">
        <v>20</v>
      </c>
      <c r="D23" s="12">
        <v>74.22</v>
      </c>
      <c r="E23" s="1"/>
      <c r="F23" s="59">
        <v>38492</v>
      </c>
      <c r="G23" s="145" t="s">
        <v>544</v>
      </c>
      <c r="H23" s="159"/>
      <c r="I23" s="140"/>
      <c r="J23" s="145"/>
      <c r="K23" s="84"/>
      <c r="L23" s="111"/>
    </row>
    <row r="24" spans="1:12" x14ac:dyDescent="0.2">
      <c r="A24" s="1">
        <v>21</v>
      </c>
      <c r="B24" s="8">
        <v>21</v>
      </c>
      <c r="C24" s="138" t="s">
        <v>559</v>
      </c>
      <c r="D24" s="12">
        <v>42.88</v>
      </c>
      <c r="E24" s="1"/>
      <c r="F24" s="59"/>
      <c r="G24" s="145"/>
      <c r="H24" s="160"/>
      <c r="I24" s="140"/>
      <c r="J24" s="145"/>
      <c r="K24" s="84"/>
      <c r="L24" s="111"/>
    </row>
    <row r="25" spans="1:12" x14ac:dyDescent="0.2">
      <c r="A25" s="1">
        <v>22</v>
      </c>
      <c r="B25" s="8">
        <v>22</v>
      </c>
      <c r="C25" s="53" t="s">
        <v>410</v>
      </c>
      <c r="D25" s="12">
        <v>41.42</v>
      </c>
      <c r="E25" s="1"/>
      <c r="F25" s="59">
        <v>41228</v>
      </c>
      <c r="G25" s="145" t="s">
        <v>545</v>
      </c>
      <c r="H25" s="83"/>
      <c r="I25" s="145"/>
      <c r="J25" s="145"/>
      <c r="K25" s="84"/>
      <c r="L25" s="111">
        <v>1</v>
      </c>
    </row>
    <row r="26" spans="1:12" x14ac:dyDescent="0.2">
      <c r="A26" s="1">
        <v>23</v>
      </c>
      <c r="B26" s="8">
        <v>23</v>
      </c>
      <c r="C26" s="52" t="s">
        <v>21</v>
      </c>
      <c r="D26" s="12">
        <v>72.73</v>
      </c>
      <c r="E26" s="1"/>
      <c r="F26" s="59">
        <v>41426</v>
      </c>
      <c r="G26" s="145" t="s">
        <v>546</v>
      </c>
      <c r="H26" s="83"/>
      <c r="I26" s="145"/>
      <c r="J26" s="145"/>
      <c r="K26" s="84"/>
      <c r="L26" s="111">
        <v>1</v>
      </c>
    </row>
    <row r="27" spans="1:12" x14ac:dyDescent="0.2">
      <c r="A27" s="1">
        <v>24</v>
      </c>
      <c r="B27" s="8">
        <v>24</v>
      </c>
      <c r="C27" s="51" t="s">
        <v>242</v>
      </c>
      <c r="D27" s="12">
        <v>107.07</v>
      </c>
      <c r="E27" s="1"/>
      <c r="F27" s="6"/>
      <c r="G27" s="145" t="s">
        <v>547</v>
      </c>
      <c r="H27" s="83"/>
      <c r="I27" s="145"/>
      <c r="J27" s="145"/>
      <c r="K27" s="84"/>
      <c r="L27" s="111">
        <v>1</v>
      </c>
    </row>
    <row r="28" spans="1:12" x14ac:dyDescent="0.2">
      <c r="A28" s="1">
        <v>25</v>
      </c>
      <c r="B28" s="8">
        <v>25</v>
      </c>
      <c r="C28" s="52" t="s">
        <v>22</v>
      </c>
      <c r="D28" s="12">
        <v>105.76</v>
      </c>
      <c r="E28" s="1"/>
      <c r="F28" s="59">
        <v>39594</v>
      </c>
      <c r="G28" s="145" t="s">
        <v>548</v>
      </c>
      <c r="H28" s="83"/>
      <c r="I28" s="145"/>
      <c r="J28" s="145"/>
      <c r="K28" s="84"/>
      <c r="L28" s="111">
        <v>1</v>
      </c>
    </row>
    <row r="29" spans="1:12" x14ac:dyDescent="0.2">
      <c r="A29" s="1">
        <v>26</v>
      </c>
      <c r="B29" s="8">
        <v>26</v>
      </c>
      <c r="C29" s="145" t="s">
        <v>562</v>
      </c>
      <c r="D29" s="12">
        <v>73.06</v>
      </c>
      <c r="E29" s="1"/>
      <c r="F29" s="218">
        <v>42194</v>
      </c>
      <c r="G29" s="145" t="s">
        <v>549</v>
      </c>
      <c r="H29" s="159"/>
      <c r="I29" s="140"/>
      <c r="J29" s="145"/>
      <c r="K29" s="84"/>
      <c r="L29" s="111"/>
    </row>
    <row r="30" spans="1:12" x14ac:dyDescent="0.2">
      <c r="A30" s="1">
        <v>27</v>
      </c>
      <c r="B30" s="8">
        <v>27</v>
      </c>
      <c r="C30" s="52" t="s">
        <v>23</v>
      </c>
      <c r="D30" s="12">
        <v>40.65</v>
      </c>
      <c r="E30" s="1"/>
      <c r="F30" s="59">
        <v>38552</v>
      </c>
      <c r="G30" s="145" t="s">
        <v>550</v>
      </c>
      <c r="H30" s="159"/>
      <c r="I30" s="140"/>
      <c r="J30" s="145"/>
      <c r="K30" s="84"/>
      <c r="L30" s="111"/>
    </row>
    <row r="31" spans="1:12" ht="0.75" hidden="1" customHeight="1" x14ac:dyDescent="0.2">
      <c r="A31" s="1"/>
      <c r="B31" s="8"/>
      <c r="C31" s="13"/>
      <c r="D31" s="72"/>
      <c r="E31" s="2"/>
      <c r="F31" s="2"/>
      <c r="G31" s="2"/>
      <c r="H31" s="161"/>
      <c r="I31" s="2"/>
      <c r="J31" s="145"/>
      <c r="K31" s="84"/>
      <c r="L31" s="111"/>
    </row>
    <row r="32" spans="1:12" hidden="1" x14ac:dyDescent="0.2">
      <c r="A32" s="3">
        <v>1</v>
      </c>
      <c r="B32" s="3">
        <v>3</v>
      </c>
      <c r="C32" s="54">
        <v>2</v>
      </c>
      <c r="D32" s="70">
        <v>5</v>
      </c>
      <c r="E32" s="3">
        <v>6</v>
      </c>
      <c r="F32" s="20">
        <v>8</v>
      </c>
      <c r="G32" s="214">
        <v>7</v>
      </c>
      <c r="H32" s="158"/>
      <c r="I32" s="145"/>
      <c r="J32" s="145"/>
      <c r="K32" s="84"/>
      <c r="L32" s="111"/>
    </row>
    <row r="33" spans="1:19" x14ac:dyDescent="0.2">
      <c r="A33" s="1">
        <v>28</v>
      </c>
      <c r="B33" s="8">
        <v>28</v>
      </c>
      <c r="C33" s="51" t="s">
        <v>24</v>
      </c>
      <c r="D33" s="12">
        <v>43.7</v>
      </c>
      <c r="E33" s="7"/>
      <c r="F33" s="141"/>
      <c r="G33" s="113"/>
      <c r="H33" s="162"/>
      <c r="I33" s="140"/>
      <c r="J33" s="145"/>
      <c r="K33" s="84"/>
      <c r="L33" s="111"/>
    </row>
    <row r="34" spans="1:19" x14ac:dyDescent="0.2">
      <c r="A34" s="1">
        <v>29</v>
      </c>
      <c r="B34" s="8">
        <v>29</v>
      </c>
      <c r="C34" s="52" t="s">
        <v>25</v>
      </c>
      <c r="D34" s="12">
        <v>74.3</v>
      </c>
      <c r="E34" s="7"/>
      <c r="F34" s="152">
        <v>38425</v>
      </c>
      <c r="G34" s="113" t="s">
        <v>551</v>
      </c>
      <c r="H34" s="83"/>
      <c r="I34" s="145"/>
      <c r="J34" s="145"/>
      <c r="K34" s="84"/>
      <c r="L34" s="111">
        <v>1</v>
      </c>
    </row>
    <row r="35" spans="1:19" x14ac:dyDescent="0.2">
      <c r="A35" s="1">
        <v>30</v>
      </c>
      <c r="B35" s="8">
        <v>30</v>
      </c>
      <c r="C35" s="52" t="s">
        <v>26</v>
      </c>
      <c r="D35" s="12">
        <v>110.37</v>
      </c>
      <c r="E35" s="7"/>
      <c r="F35" s="152">
        <v>38525</v>
      </c>
      <c r="G35" s="145" t="s">
        <v>552</v>
      </c>
      <c r="H35" s="83"/>
      <c r="I35" s="145"/>
      <c r="J35" s="145"/>
      <c r="K35" s="84"/>
      <c r="L35" s="111">
        <v>1</v>
      </c>
    </row>
    <row r="36" spans="1:19" x14ac:dyDescent="0.2">
      <c r="A36" s="1">
        <v>31</v>
      </c>
      <c r="B36" s="8">
        <v>31</v>
      </c>
      <c r="C36" s="111" t="s">
        <v>466</v>
      </c>
      <c r="D36" s="12">
        <v>105.51</v>
      </c>
      <c r="E36" s="7"/>
      <c r="F36" s="152">
        <v>41570</v>
      </c>
      <c r="G36" s="145" t="s">
        <v>553</v>
      </c>
      <c r="H36" s="83"/>
      <c r="I36" s="145"/>
      <c r="J36" s="145"/>
      <c r="K36" s="84"/>
      <c r="L36" s="111">
        <v>1</v>
      </c>
    </row>
    <row r="37" spans="1:19" ht="13.5" thickBot="1" x14ac:dyDescent="0.25">
      <c r="A37" s="1">
        <v>32</v>
      </c>
      <c r="B37" s="8">
        <v>32</v>
      </c>
      <c r="C37" s="53" t="s">
        <v>429</v>
      </c>
      <c r="D37" s="12">
        <v>72.28</v>
      </c>
      <c r="E37" s="7"/>
      <c r="F37" s="152"/>
      <c r="G37" s="113" t="s">
        <v>554</v>
      </c>
      <c r="H37" s="163"/>
      <c r="I37" s="164"/>
      <c r="J37" s="87"/>
      <c r="K37" s="165"/>
      <c r="L37" s="111"/>
    </row>
    <row r="38" spans="1:19" s="45" customFormat="1" ht="114.75" customHeight="1" thickBot="1" x14ac:dyDescent="0.25">
      <c r="A38" s="46"/>
      <c r="B38" s="263" t="s">
        <v>422</v>
      </c>
      <c r="C38" s="263" t="s">
        <v>434</v>
      </c>
      <c r="D38" s="264" t="s">
        <v>425</v>
      </c>
      <c r="E38" s="47"/>
      <c r="F38" s="263" t="s">
        <v>274</v>
      </c>
      <c r="G38" s="230" t="s">
        <v>525</v>
      </c>
      <c r="H38" s="65" t="s">
        <v>515</v>
      </c>
      <c r="I38" s="65" t="s">
        <v>489</v>
      </c>
      <c r="J38" s="65" t="s">
        <v>488</v>
      </c>
      <c r="K38" s="65" t="s">
        <v>519</v>
      </c>
      <c r="L38" s="75" t="s">
        <v>430</v>
      </c>
      <c r="M38" s="48"/>
      <c r="N38" s="48"/>
      <c r="O38" s="48"/>
      <c r="P38" s="48"/>
      <c r="Q38" s="48"/>
      <c r="R38" s="48"/>
      <c r="S38" s="48"/>
    </row>
    <row r="39" spans="1:19" s="50" customFormat="1" ht="24.75" customHeight="1" thickBot="1" x14ac:dyDescent="0.25">
      <c r="A39" s="55" t="s">
        <v>419</v>
      </c>
      <c r="B39" s="263"/>
      <c r="C39" s="263"/>
      <c r="D39" s="264"/>
      <c r="E39" s="215"/>
      <c r="F39" s="263"/>
      <c r="G39" s="229"/>
      <c r="H39" s="66" t="s">
        <v>419</v>
      </c>
      <c r="I39" s="66" t="s">
        <v>419</v>
      </c>
      <c r="J39" s="66" t="s">
        <v>419</v>
      </c>
      <c r="K39" s="66" t="s">
        <v>419</v>
      </c>
      <c r="L39" s="66" t="s">
        <v>419</v>
      </c>
    </row>
    <row r="40" spans="1:19" x14ac:dyDescent="0.2">
      <c r="A40" s="1">
        <v>33</v>
      </c>
      <c r="B40" s="8">
        <v>33</v>
      </c>
      <c r="C40" s="52" t="s">
        <v>27</v>
      </c>
      <c r="D40" s="12">
        <v>42.83</v>
      </c>
      <c r="E40" s="7"/>
      <c r="F40" s="152">
        <v>38909</v>
      </c>
      <c r="G40" s="113" t="s">
        <v>555</v>
      </c>
      <c r="H40" s="80"/>
      <c r="I40" s="156"/>
      <c r="J40" s="156"/>
      <c r="K40" s="157"/>
      <c r="L40" s="111">
        <v>1</v>
      </c>
    </row>
    <row r="41" spans="1:19" x14ac:dyDescent="0.2">
      <c r="A41" s="1">
        <v>34</v>
      </c>
      <c r="B41" s="8">
        <v>34</v>
      </c>
      <c r="C41" s="52" t="s">
        <v>28</v>
      </c>
      <c r="D41" s="12">
        <v>43.29</v>
      </c>
      <c r="E41" s="7"/>
      <c r="F41" s="141"/>
      <c r="G41" s="113" t="s">
        <v>556</v>
      </c>
      <c r="H41" s="158"/>
      <c r="I41" s="140"/>
      <c r="J41" s="145"/>
      <c r="K41" s="84"/>
      <c r="L41" s="111"/>
    </row>
    <row r="42" spans="1:19" x14ac:dyDescent="0.2">
      <c r="A42" s="1">
        <v>35</v>
      </c>
      <c r="B42" s="8">
        <v>35</v>
      </c>
      <c r="C42" s="52" t="s">
        <v>29</v>
      </c>
      <c r="D42" s="12">
        <v>73.88</v>
      </c>
      <c r="E42" s="7"/>
      <c r="F42" s="152">
        <v>39247</v>
      </c>
      <c r="G42" s="113" t="s">
        <v>557</v>
      </c>
      <c r="H42" s="83"/>
      <c r="I42" s="145"/>
      <c r="J42" s="145"/>
      <c r="K42" s="84"/>
      <c r="L42" s="166">
        <v>0</v>
      </c>
    </row>
    <row r="43" spans="1:19" ht="13.5" thickBot="1" x14ac:dyDescent="0.25">
      <c r="A43" s="1">
        <v>36</v>
      </c>
      <c r="B43" s="8">
        <v>36</v>
      </c>
      <c r="C43" s="51" t="s">
        <v>372</v>
      </c>
      <c r="D43" s="12">
        <v>105.99</v>
      </c>
      <c r="E43" s="7"/>
      <c r="F43" s="58">
        <v>41122</v>
      </c>
      <c r="G43" s="138" t="s">
        <v>558</v>
      </c>
      <c r="H43" s="85"/>
      <c r="I43" s="87"/>
      <c r="J43" s="87"/>
      <c r="K43" s="165"/>
      <c r="L43" s="111">
        <v>1</v>
      </c>
    </row>
    <row r="44" spans="1:19" ht="12.75" customHeight="1" thickBot="1" x14ac:dyDescent="0.25">
      <c r="A44" s="2"/>
      <c r="B44" s="5"/>
      <c r="C44" s="4" t="s">
        <v>231</v>
      </c>
      <c r="D44" s="73"/>
      <c r="E44" s="2"/>
      <c r="F44" s="2"/>
      <c r="G44" s="2"/>
      <c r="H44" s="37"/>
    </row>
    <row r="45" spans="1:19" x14ac:dyDescent="0.2">
      <c r="A45" s="2"/>
      <c r="B45" s="50"/>
      <c r="C45" s="40" t="s">
        <v>427</v>
      </c>
      <c r="D45" s="41">
        <f>D43+D42+D41+D40+D37+D36+D35+D34+D33+D30+D29+D28+D27+D26+D25+D24+D23+D22+D21+D20+D19+D18+D17+D16+D15+D14+D13+D12+D11+D10+D9+D8+D7+D6+D5+D4</f>
        <v>2667.5600000000004</v>
      </c>
      <c r="E45" s="2"/>
      <c r="F45" s="80" t="s">
        <v>443</v>
      </c>
      <c r="G45" s="216"/>
      <c r="H45" s="81"/>
      <c r="I45" s="81"/>
      <c r="J45" s="81"/>
      <c r="K45" s="81"/>
      <c r="L45" s="82">
        <v>1862.38</v>
      </c>
    </row>
    <row r="46" spans="1:19" x14ac:dyDescent="0.2">
      <c r="A46" s="2"/>
      <c r="B46" s="50"/>
      <c r="C46" s="40" t="s">
        <v>426</v>
      </c>
      <c r="D46" s="41">
        <v>36</v>
      </c>
      <c r="E46" s="2"/>
      <c r="F46" s="83" t="s">
        <v>444</v>
      </c>
      <c r="G46" s="111"/>
      <c r="H46" s="19"/>
      <c r="I46" s="1"/>
      <c r="J46" s="1"/>
      <c r="K46" s="1"/>
      <c r="L46" s="84">
        <v>0</v>
      </c>
    </row>
    <row r="47" spans="1:19" ht="13.5" thickBot="1" x14ac:dyDescent="0.25">
      <c r="A47" s="2"/>
      <c r="B47" s="5"/>
      <c r="C47" s="4"/>
      <c r="D47" s="73"/>
      <c r="E47" s="2"/>
      <c r="F47" s="85" t="s">
        <v>445</v>
      </c>
      <c r="G47" s="217"/>
      <c r="H47" s="86"/>
      <c r="I47" s="87"/>
      <c r="J47" s="87"/>
      <c r="K47" s="87"/>
      <c r="L47" s="88">
        <v>73.88</v>
      </c>
    </row>
    <row r="48" spans="1:19" x14ac:dyDescent="0.2">
      <c r="A48" s="2"/>
      <c r="B48" s="5"/>
      <c r="C48" s="4"/>
      <c r="D48" s="73"/>
      <c r="E48" s="2"/>
      <c r="F48" s="2"/>
      <c r="G48" s="2"/>
      <c r="H48" s="37"/>
      <c r="I48" s="37"/>
      <c r="J48" s="37"/>
      <c r="K48" s="37"/>
      <c r="L48" s="37"/>
    </row>
    <row r="49" spans="1:11" x14ac:dyDescent="0.2">
      <c r="A49" s="2"/>
      <c r="B49" s="5"/>
      <c r="C49" s="208" t="s">
        <v>487</v>
      </c>
      <c r="D49" s="208"/>
      <c r="E49" s="208"/>
      <c r="F49" s="208"/>
      <c r="G49" s="208"/>
      <c r="H49" s="208"/>
      <c r="I49" s="33"/>
      <c r="J49" s="33"/>
      <c r="K49" s="33"/>
    </row>
    <row r="50" spans="1:11" x14ac:dyDescent="0.2">
      <c r="A50" s="2"/>
      <c r="B50" s="5"/>
      <c r="C50" s="4"/>
      <c r="D50" s="73"/>
      <c r="E50" s="2"/>
      <c r="F50" s="2"/>
      <c r="G50" s="2"/>
      <c r="H50" s="37"/>
    </row>
    <row r="51" spans="1:11" x14ac:dyDescent="0.2">
      <c r="A51" s="2"/>
      <c r="B51" s="5"/>
      <c r="C51" s="4"/>
      <c r="D51" s="73"/>
      <c r="E51" s="2"/>
      <c r="F51" s="2"/>
      <c r="G51" s="2"/>
      <c r="H51" s="37"/>
    </row>
    <row r="52" spans="1:11" x14ac:dyDescent="0.2">
      <c r="A52" s="2"/>
      <c r="B52" s="5"/>
      <c r="C52" s="4"/>
      <c r="D52" s="73"/>
      <c r="E52" s="2"/>
      <c r="F52" s="2"/>
      <c r="G52" s="2"/>
      <c r="H52" s="37"/>
    </row>
    <row r="53" spans="1:11" x14ac:dyDescent="0.2">
      <c r="A53" s="2"/>
      <c r="B53" s="5"/>
      <c r="C53" s="4"/>
      <c r="D53" s="73"/>
      <c r="E53" s="2"/>
      <c r="F53" s="2"/>
      <c r="G53" s="2"/>
      <c r="H53" s="37"/>
    </row>
    <row r="54" spans="1:11" x14ac:dyDescent="0.2">
      <c r="A54" s="2"/>
      <c r="B54" s="5"/>
      <c r="C54" s="4"/>
      <c r="D54" s="73"/>
      <c r="E54" s="2"/>
      <c r="F54" s="2"/>
      <c r="G54" s="2"/>
      <c r="H54" s="37"/>
    </row>
  </sheetData>
  <autoFilter ref="A3:S30"/>
  <mergeCells count="11">
    <mergeCell ref="A1:L1"/>
    <mergeCell ref="B38:B39"/>
    <mergeCell ref="C38:C39"/>
    <mergeCell ref="D38:D39"/>
    <mergeCell ref="F38:F39"/>
    <mergeCell ref="B2:B3"/>
    <mergeCell ref="C2:C3"/>
    <mergeCell ref="D2:D3"/>
    <mergeCell ref="F2:F3"/>
    <mergeCell ref="G2:G3"/>
    <mergeCell ref="G38:G39"/>
  </mergeCells>
  <phoneticPr fontId="2" type="noConversion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B37" zoomScaleNormal="100" workbookViewId="0">
      <selection activeCell="C61" sqref="C61"/>
    </sheetView>
  </sheetViews>
  <sheetFormatPr defaultRowHeight="12.75" x14ac:dyDescent="0.2"/>
  <cols>
    <col min="1" max="1" width="4.7109375" style="9" hidden="1" customWidth="1"/>
    <col min="2" max="2" width="4.5703125" customWidth="1"/>
    <col min="3" max="3" width="38.42578125" style="9" customWidth="1"/>
    <col min="4" max="4" width="8.42578125" style="71" customWidth="1"/>
    <col min="5" max="5" width="9.85546875" style="25" customWidth="1"/>
    <col min="6" max="6" width="24.42578125" style="25" customWidth="1"/>
    <col min="7" max="7" width="19.42578125" customWidth="1"/>
    <col min="8" max="8" width="16.5703125" customWidth="1"/>
    <col min="9" max="9" width="19.7109375" hidden="1" customWidth="1"/>
    <col min="10" max="10" width="24.42578125" customWidth="1"/>
    <col min="11" max="11" width="4.28515625" hidden="1" customWidth="1"/>
  </cols>
  <sheetData>
    <row r="1" spans="1:19" s="49" customFormat="1" ht="19.5" customHeight="1" thickBot="1" x14ac:dyDescent="0.25">
      <c r="A1" s="231" t="s">
        <v>520</v>
      </c>
      <c r="B1" s="232"/>
      <c r="C1" s="232"/>
      <c r="D1" s="232"/>
      <c r="E1" s="232"/>
      <c r="F1" s="233"/>
      <c r="G1" s="233"/>
      <c r="H1" s="233"/>
      <c r="I1" s="233"/>
      <c r="J1" s="233"/>
      <c r="K1" s="233"/>
      <c r="L1" s="233"/>
    </row>
    <row r="2" spans="1:19" s="45" customFormat="1" ht="118.5" customHeight="1" thickBot="1" x14ac:dyDescent="0.25">
      <c r="A2" s="46"/>
      <c r="B2" s="224" t="s">
        <v>422</v>
      </c>
      <c r="C2" s="224" t="s">
        <v>435</v>
      </c>
      <c r="D2" s="226" t="s">
        <v>425</v>
      </c>
      <c r="E2" s="230" t="s">
        <v>274</v>
      </c>
      <c r="F2" s="230" t="s">
        <v>525</v>
      </c>
      <c r="G2" s="65" t="s">
        <v>515</v>
      </c>
      <c r="H2" s="65" t="s">
        <v>516</v>
      </c>
      <c r="I2" s="65" t="s">
        <v>488</v>
      </c>
      <c r="J2" s="65" t="s">
        <v>519</v>
      </c>
      <c r="K2" s="212" t="s">
        <v>432</v>
      </c>
      <c r="L2" s="213"/>
      <c r="M2" s="48"/>
      <c r="N2" s="48"/>
      <c r="O2" s="48"/>
      <c r="P2" s="48"/>
      <c r="Q2" s="48"/>
      <c r="R2" s="48"/>
      <c r="S2" s="48"/>
    </row>
    <row r="3" spans="1:19" s="50" customFormat="1" ht="24.75" customHeight="1" thickBot="1" x14ac:dyDescent="0.25">
      <c r="A3" s="55" t="s">
        <v>419</v>
      </c>
      <c r="B3" s="225"/>
      <c r="C3" s="225"/>
      <c r="D3" s="227"/>
      <c r="E3" s="229"/>
      <c r="F3" s="229"/>
      <c r="G3" s="66" t="s">
        <v>419</v>
      </c>
      <c r="H3" s="66" t="s">
        <v>419</v>
      </c>
      <c r="I3" s="66" t="s">
        <v>419</v>
      </c>
      <c r="J3" s="77" t="s">
        <v>419</v>
      </c>
      <c r="K3" s="66" t="s">
        <v>419</v>
      </c>
    </row>
    <row r="4" spans="1:19" x14ac:dyDescent="0.2">
      <c r="A4" s="8">
        <v>1</v>
      </c>
      <c r="B4" s="8">
        <v>1</v>
      </c>
      <c r="C4" s="145" t="s">
        <v>30</v>
      </c>
      <c r="D4" s="12">
        <v>109.6</v>
      </c>
      <c r="E4" s="60">
        <v>41088</v>
      </c>
      <c r="F4" s="113" t="s">
        <v>563</v>
      </c>
      <c r="G4" s="172"/>
      <c r="H4" s="155"/>
      <c r="I4" s="156"/>
      <c r="J4" s="157"/>
      <c r="K4" s="153"/>
    </row>
    <row r="5" spans="1:19" x14ac:dyDescent="0.2">
      <c r="A5" s="8">
        <v>2</v>
      </c>
      <c r="B5" s="8">
        <v>2</v>
      </c>
      <c r="C5" s="138" t="s">
        <v>370</v>
      </c>
      <c r="D5" s="12">
        <v>66.680000000000007</v>
      </c>
      <c r="E5" s="60">
        <v>41080</v>
      </c>
      <c r="F5" s="138" t="s">
        <v>564</v>
      </c>
      <c r="G5" s="83"/>
      <c r="H5" s="145"/>
      <c r="I5" s="145"/>
      <c r="J5" s="84"/>
      <c r="K5" s="111">
        <v>1</v>
      </c>
    </row>
    <row r="6" spans="1:19" x14ac:dyDescent="0.2">
      <c r="A6" s="8">
        <v>3</v>
      </c>
      <c r="B6" s="8">
        <v>3</v>
      </c>
      <c r="C6" s="145" t="s">
        <v>31</v>
      </c>
      <c r="D6" s="12">
        <v>41.75</v>
      </c>
      <c r="E6" s="61"/>
      <c r="F6" s="138" t="s">
        <v>593</v>
      </c>
      <c r="G6" s="83"/>
      <c r="H6" s="140"/>
      <c r="I6" s="145"/>
      <c r="J6" s="84"/>
      <c r="K6" s="111"/>
    </row>
    <row r="7" spans="1:19" x14ac:dyDescent="0.2">
      <c r="A7" s="8">
        <v>4</v>
      </c>
      <c r="B7" s="8">
        <v>4</v>
      </c>
      <c r="C7" s="145" t="s">
        <v>336</v>
      </c>
      <c r="D7" s="12">
        <v>44.84</v>
      </c>
      <c r="E7" s="60">
        <v>40903</v>
      </c>
      <c r="F7" s="138" t="s">
        <v>565</v>
      </c>
      <c r="G7" s="83"/>
      <c r="H7" s="145"/>
      <c r="I7" s="145"/>
      <c r="J7" s="84"/>
      <c r="K7" s="111">
        <v>1</v>
      </c>
    </row>
    <row r="8" spans="1:19" x14ac:dyDescent="0.2">
      <c r="A8" s="8">
        <v>5</v>
      </c>
      <c r="B8" s="8">
        <v>5</v>
      </c>
      <c r="C8" s="145" t="s">
        <v>594</v>
      </c>
      <c r="D8" s="12">
        <v>71.86</v>
      </c>
      <c r="E8" s="60">
        <v>38697</v>
      </c>
      <c r="F8" s="145" t="s">
        <v>566</v>
      </c>
      <c r="G8" s="173"/>
      <c r="H8" s="140"/>
      <c r="I8" s="145"/>
      <c r="J8" s="84"/>
      <c r="K8" s="111"/>
    </row>
    <row r="9" spans="1:19" x14ac:dyDescent="0.2">
      <c r="A9" s="8">
        <v>6</v>
      </c>
      <c r="B9" s="8">
        <v>6</v>
      </c>
      <c r="C9" s="113" t="s">
        <v>32</v>
      </c>
      <c r="D9" s="12">
        <v>108.73</v>
      </c>
      <c r="E9" s="60">
        <v>39845</v>
      </c>
      <c r="F9" s="113" t="s">
        <v>567</v>
      </c>
      <c r="G9" s="173"/>
      <c r="H9" s="140"/>
      <c r="I9" s="145"/>
      <c r="J9" s="84"/>
      <c r="K9" s="111"/>
    </row>
    <row r="10" spans="1:19" x14ac:dyDescent="0.2">
      <c r="A10" s="8">
        <v>7</v>
      </c>
      <c r="B10" s="8">
        <v>7</v>
      </c>
      <c r="C10" s="145" t="s">
        <v>1027</v>
      </c>
      <c r="D10" s="12">
        <v>66.260000000000005</v>
      </c>
      <c r="E10" s="60"/>
      <c r="F10" s="113"/>
      <c r="G10" s="173"/>
      <c r="H10" s="140"/>
      <c r="I10" s="145"/>
      <c r="J10" s="84"/>
      <c r="K10" s="111"/>
    </row>
    <row r="11" spans="1:19" x14ac:dyDescent="0.2">
      <c r="A11" s="8">
        <v>8</v>
      </c>
      <c r="B11" s="8">
        <v>8</v>
      </c>
      <c r="C11" s="145" t="s">
        <v>33</v>
      </c>
      <c r="D11" s="12">
        <v>41.3</v>
      </c>
      <c r="E11" s="60">
        <v>39845</v>
      </c>
      <c r="F11" s="113" t="s">
        <v>568</v>
      </c>
      <c r="G11" s="83"/>
      <c r="H11" s="145"/>
      <c r="I11" s="145"/>
      <c r="J11" s="84"/>
      <c r="K11" s="111">
        <v>1</v>
      </c>
    </row>
    <row r="12" spans="1:19" x14ac:dyDescent="0.2">
      <c r="A12" s="8">
        <v>9</v>
      </c>
      <c r="B12" s="8">
        <v>9</v>
      </c>
      <c r="C12" s="145" t="s">
        <v>595</v>
      </c>
      <c r="D12" s="12">
        <v>44.31</v>
      </c>
      <c r="E12" s="60">
        <v>39845</v>
      </c>
      <c r="F12" s="145" t="s">
        <v>569</v>
      </c>
      <c r="G12" s="83"/>
      <c r="H12" s="145"/>
      <c r="I12" s="145"/>
      <c r="J12" s="84"/>
      <c r="K12" s="111">
        <v>1</v>
      </c>
    </row>
    <row r="13" spans="1:19" x14ac:dyDescent="0.2">
      <c r="A13" s="8">
        <v>10</v>
      </c>
      <c r="B13" s="8">
        <v>10</v>
      </c>
      <c r="C13" s="145" t="s">
        <v>34</v>
      </c>
      <c r="D13" s="12">
        <v>71.010000000000005</v>
      </c>
      <c r="E13" s="60">
        <v>39845</v>
      </c>
      <c r="F13" s="113" t="s">
        <v>570</v>
      </c>
      <c r="G13" s="83"/>
      <c r="H13" s="145"/>
      <c r="I13" s="145"/>
      <c r="J13" s="84"/>
      <c r="K13" s="111">
        <v>1</v>
      </c>
    </row>
    <row r="14" spans="1:19" x14ac:dyDescent="0.2">
      <c r="A14" s="8">
        <v>11</v>
      </c>
      <c r="B14" s="8">
        <v>11</v>
      </c>
      <c r="C14" s="113" t="s">
        <v>35</v>
      </c>
      <c r="D14" s="12">
        <v>109.62</v>
      </c>
      <c r="E14" s="60">
        <v>39484</v>
      </c>
      <c r="F14" s="145" t="s">
        <v>571</v>
      </c>
      <c r="G14" s="83"/>
      <c r="H14" s="145"/>
      <c r="I14" s="145"/>
      <c r="J14" s="84"/>
      <c r="K14" s="111">
        <v>1</v>
      </c>
    </row>
    <row r="15" spans="1:19" x14ac:dyDescent="0.2">
      <c r="A15" s="8">
        <v>12</v>
      </c>
      <c r="B15" s="8">
        <v>12</v>
      </c>
      <c r="C15" s="145" t="s">
        <v>36</v>
      </c>
      <c r="D15" s="12">
        <v>66.819999999999993</v>
      </c>
      <c r="E15" s="60">
        <v>39845</v>
      </c>
      <c r="F15" s="145" t="s">
        <v>572</v>
      </c>
      <c r="G15" s="173"/>
      <c r="H15" s="140"/>
      <c r="I15" s="145"/>
      <c r="J15" s="84"/>
      <c r="K15" s="111"/>
    </row>
    <row r="16" spans="1:19" x14ac:dyDescent="0.2">
      <c r="A16" s="8">
        <v>13</v>
      </c>
      <c r="B16" s="8">
        <v>13</v>
      </c>
      <c r="C16" s="145" t="s">
        <v>482</v>
      </c>
      <c r="D16" s="12">
        <v>41.58</v>
      </c>
      <c r="E16" s="60">
        <v>41502</v>
      </c>
      <c r="F16" s="145" t="s">
        <v>573</v>
      </c>
      <c r="G16" s="83"/>
      <c r="H16" s="145"/>
      <c r="I16" s="145"/>
      <c r="J16" s="84"/>
      <c r="K16" s="111">
        <v>1</v>
      </c>
    </row>
    <row r="17" spans="1:11" x14ac:dyDescent="0.2">
      <c r="A17" s="8">
        <v>14</v>
      </c>
      <c r="B17" s="8">
        <v>14</v>
      </c>
      <c r="C17" s="113" t="s">
        <v>37</v>
      </c>
      <c r="D17" s="12">
        <v>44.39</v>
      </c>
      <c r="E17" s="61"/>
      <c r="F17" s="113" t="s">
        <v>574</v>
      </c>
      <c r="G17" s="173"/>
      <c r="H17" s="140"/>
      <c r="I17" s="145"/>
      <c r="J17" s="84"/>
      <c r="K17" s="111"/>
    </row>
    <row r="18" spans="1:11" x14ac:dyDescent="0.2">
      <c r="A18" s="8">
        <v>15</v>
      </c>
      <c r="B18" s="8">
        <v>15</v>
      </c>
      <c r="C18" s="113" t="s">
        <v>38</v>
      </c>
      <c r="D18" s="12">
        <v>71.260000000000005</v>
      </c>
      <c r="E18" s="64">
        <v>40219</v>
      </c>
      <c r="F18" s="113" t="s">
        <v>575</v>
      </c>
      <c r="G18" s="173"/>
      <c r="H18" s="140"/>
      <c r="I18" s="145"/>
      <c r="J18" s="84"/>
      <c r="K18" s="111"/>
    </row>
    <row r="19" spans="1:11" x14ac:dyDescent="0.2">
      <c r="A19" s="8">
        <v>16</v>
      </c>
      <c r="B19" s="8">
        <v>16</v>
      </c>
      <c r="C19" s="138" t="s">
        <v>39</v>
      </c>
      <c r="D19" s="12">
        <v>109.81</v>
      </c>
      <c r="E19" s="60">
        <v>40087</v>
      </c>
      <c r="F19" s="113" t="s">
        <v>576</v>
      </c>
      <c r="G19" s="173"/>
      <c r="H19" s="140"/>
      <c r="I19" s="145"/>
      <c r="J19" s="84"/>
      <c r="K19" s="111"/>
    </row>
    <row r="20" spans="1:11" x14ac:dyDescent="0.2">
      <c r="A20" s="8">
        <v>17</v>
      </c>
      <c r="B20" s="12">
        <v>17</v>
      </c>
      <c r="C20" s="15" t="s">
        <v>0</v>
      </c>
      <c r="D20" s="12">
        <v>65.41</v>
      </c>
      <c r="E20" s="167">
        <v>39845</v>
      </c>
      <c r="F20" s="15" t="s">
        <v>577</v>
      </c>
      <c r="G20" s="83"/>
      <c r="H20" s="145"/>
      <c r="I20" s="145"/>
      <c r="J20" s="84"/>
      <c r="K20" s="111">
        <v>1</v>
      </c>
    </row>
    <row r="21" spans="1:11" x14ac:dyDescent="0.2">
      <c r="A21" s="8">
        <v>18</v>
      </c>
      <c r="B21" s="8">
        <v>18</v>
      </c>
      <c r="C21" s="145" t="s">
        <v>40</v>
      </c>
      <c r="D21" s="12">
        <v>41.5</v>
      </c>
      <c r="E21" s="60">
        <v>41334</v>
      </c>
      <c r="F21" s="145" t="s">
        <v>578</v>
      </c>
      <c r="G21" s="83"/>
      <c r="H21" s="140"/>
      <c r="I21" s="145"/>
      <c r="J21" s="84"/>
      <c r="K21" s="111"/>
    </row>
    <row r="22" spans="1:11" x14ac:dyDescent="0.2">
      <c r="A22" s="8">
        <v>19</v>
      </c>
      <c r="B22" s="8">
        <v>19</v>
      </c>
      <c r="C22" s="113" t="s">
        <v>41</v>
      </c>
      <c r="D22" s="12">
        <v>44.46</v>
      </c>
      <c r="E22" s="60">
        <v>41334</v>
      </c>
      <c r="F22" s="113" t="s">
        <v>579</v>
      </c>
      <c r="G22" s="83"/>
      <c r="H22" s="140"/>
      <c r="I22" s="145"/>
      <c r="J22" s="84"/>
      <c r="K22" s="111"/>
    </row>
    <row r="23" spans="1:11" x14ac:dyDescent="0.2">
      <c r="A23" s="8">
        <v>20</v>
      </c>
      <c r="B23" s="8">
        <v>20</v>
      </c>
      <c r="C23" s="145" t="s">
        <v>373</v>
      </c>
      <c r="D23" s="12">
        <v>71.52</v>
      </c>
      <c r="E23" s="60">
        <v>39845</v>
      </c>
      <c r="F23" s="113" t="s">
        <v>580</v>
      </c>
      <c r="G23" s="83"/>
      <c r="H23" s="145"/>
      <c r="I23" s="145"/>
      <c r="J23" s="84"/>
      <c r="K23" s="111">
        <v>1</v>
      </c>
    </row>
    <row r="24" spans="1:11" x14ac:dyDescent="0.2">
      <c r="A24" s="8">
        <v>21</v>
      </c>
      <c r="B24" s="8">
        <v>21</v>
      </c>
      <c r="C24" s="113" t="s">
        <v>42</v>
      </c>
      <c r="D24" s="12">
        <v>109.42</v>
      </c>
      <c r="E24" s="60">
        <v>38697</v>
      </c>
      <c r="F24" s="113" t="s">
        <v>581</v>
      </c>
      <c r="G24" s="173"/>
      <c r="H24" s="140"/>
      <c r="I24" s="145"/>
      <c r="J24" s="84"/>
      <c r="K24" s="111"/>
    </row>
    <row r="25" spans="1:11" x14ac:dyDescent="0.2">
      <c r="A25" s="8">
        <v>22</v>
      </c>
      <c r="B25" s="8">
        <v>22</v>
      </c>
      <c r="C25" s="145" t="s">
        <v>43</v>
      </c>
      <c r="D25" s="12">
        <v>66.52</v>
      </c>
      <c r="E25" s="60">
        <v>38697</v>
      </c>
      <c r="F25" s="145" t="s">
        <v>582</v>
      </c>
      <c r="G25" s="173"/>
      <c r="H25" s="140"/>
      <c r="I25" s="145"/>
      <c r="J25" s="84"/>
      <c r="K25" s="111"/>
    </row>
    <row r="26" spans="1:11" x14ac:dyDescent="0.2">
      <c r="A26" s="8">
        <v>23</v>
      </c>
      <c r="B26" s="8">
        <v>23</v>
      </c>
      <c r="C26" s="138" t="s">
        <v>346</v>
      </c>
      <c r="D26" s="12">
        <v>41.61</v>
      </c>
      <c r="E26" s="64">
        <v>40959</v>
      </c>
      <c r="F26" s="138" t="s">
        <v>583</v>
      </c>
      <c r="G26" s="173"/>
      <c r="H26" s="140"/>
      <c r="I26" s="145"/>
      <c r="J26" s="84"/>
      <c r="K26" s="111"/>
    </row>
    <row r="27" spans="1:11" x14ac:dyDescent="0.2">
      <c r="A27" s="8">
        <v>24</v>
      </c>
      <c r="B27" s="8">
        <v>24</v>
      </c>
      <c r="C27" s="145" t="s">
        <v>44</v>
      </c>
      <c r="D27" s="12">
        <v>44.42</v>
      </c>
      <c r="E27" s="60">
        <v>41088</v>
      </c>
      <c r="F27" s="145" t="s">
        <v>584</v>
      </c>
      <c r="G27" s="83"/>
      <c r="H27" s="145"/>
      <c r="I27" s="145"/>
      <c r="J27" s="84"/>
      <c r="K27" s="111">
        <v>1</v>
      </c>
    </row>
    <row r="28" spans="1:11" x14ac:dyDescent="0.2">
      <c r="A28" s="8">
        <v>25</v>
      </c>
      <c r="B28" s="8">
        <v>25</v>
      </c>
      <c r="C28" s="113" t="s">
        <v>45</v>
      </c>
      <c r="D28" s="12">
        <v>71.319999999999993</v>
      </c>
      <c r="E28" s="60">
        <v>38697</v>
      </c>
      <c r="F28" s="113" t="s">
        <v>585</v>
      </c>
      <c r="G28" s="83"/>
      <c r="H28" s="145"/>
      <c r="I28" s="145"/>
      <c r="J28" s="84"/>
      <c r="K28" s="111">
        <v>1</v>
      </c>
    </row>
    <row r="29" spans="1:11" x14ac:dyDescent="0.2">
      <c r="A29" s="8">
        <v>26</v>
      </c>
      <c r="B29" s="8">
        <v>26</v>
      </c>
      <c r="C29" s="138" t="s">
        <v>275</v>
      </c>
      <c r="D29" s="12">
        <v>109.81</v>
      </c>
      <c r="E29" s="64">
        <v>38697</v>
      </c>
      <c r="F29" s="138" t="s">
        <v>586</v>
      </c>
      <c r="G29" s="83"/>
      <c r="H29" s="145"/>
      <c r="I29" s="145"/>
      <c r="J29" s="84"/>
      <c r="K29" s="111">
        <v>1</v>
      </c>
    </row>
    <row r="30" spans="1:11" x14ac:dyDescent="0.2">
      <c r="A30" s="8">
        <v>27</v>
      </c>
      <c r="B30" s="8">
        <v>27</v>
      </c>
      <c r="C30" s="113" t="s">
        <v>46</v>
      </c>
      <c r="D30" s="12">
        <v>66.5</v>
      </c>
      <c r="E30" s="167">
        <v>38697</v>
      </c>
      <c r="F30" s="136" t="s">
        <v>587</v>
      </c>
      <c r="G30" s="83"/>
      <c r="H30" s="145"/>
      <c r="I30" s="145"/>
      <c r="J30" s="84"/>
      <c r="K30" s="111">
        <v>1</v>
      </c>
    </row>
    <row r="31" spans="1:11" x14ac:dyDescent="0.2">
      <c r="A31" s="3">
        <v>28</v>
      </c>
      <c r="B31" s="3">
        <v>28</v>
      </c>
      <c r="C31" s="10" t="s">
        <v>259</v>
      </c>
      <c r="D31" s="70">
        <v>41.1</v>
      </c>
      <c r="E31" s="176">
        <v>38697</v>
      </c>
      <c r="F31" s="10" t="s">
        <v>588</v>
      </c>
      <c r="G31" s="83"/>
      <c r="H31" s="145"/>
      <c r="I31" s="145"/>
      <c r="J31" s="84"/>
      <c r="K31" s="111">
        <v>1</v>
      </c>
    </row>
    <row r="32" spans="1:11" x14ac:dyDescent="0.2">
      <c r="A32" s="8">
        <v>29</v>
      </c>
      <c r="B32" s="8">
        <v>29</v>
      </c>
      <c r="C32" s="113" t="s">
        <v>47</v>
      </c>
      <c r="D32" s="12">
        <v>44.43</v>
      </c>
      <c r="E32" s="170">
        <v>39845</v>
      </c>
      <c r="F32" s="219" t="s">
        <v>589</v>
      </c>
      <c r="G32" s="173"/>
      <c r="H32" s="140"/>
      <c r="I32" s="145"/>
      <c r="J32" s="84"/>
      <c r="K32" s="111"/>
    </row>
    <row r="33" spans="1:19" x14ac:dyDescent="0.2">
      <c r="A33" s="8">
        <v>30</v>
      </c>
      <c r="B33" s="8">
        <v>30</v>
      </c>
      <c r="C33" s="145" t="s">
        <v>276</v>
      </c>
      <c r="D33" s="12">
        <v>71.510000000000005</v>
      </c>
      <c r="E33" s="64">
        <v>40087</v>
      </c>
      <c r="F33" s="145" t="s">
        <v>590</v>
      </c>
      <c r="G33" s="83"/>
      <c r="H33" s="145"/>
      <c r="I33" s="145"/>
      <c r="J33" s="84"/>
      <c r="K33" s="111">
        <v>1</v>
      </c>
    </row>
    <row r="34" spans="1:19" x14ac:dyDescent="0.2">
      <c r="A34" s="8">
        <v>31</v>
      </c>
      <c r="B34" s="8">
        <v>31</v>
      </c>
      <c r="C34" s="145" t="s">
        <v>48</v>
      </c>
      <c r="D34" s="12">
        <v>109.31</v>
      </c>
      <c r="E34" s="60">
        <v>41088</v>
      </c>
      <c r="F34" s="113" t="s">
        <v>591</v>
      </c>
      <c r="G34" s="173"/>
      <c r="H34" s="140"/>
      <c r="I34" s="145"/>
      <c r="J34" s="84"/>
      <c r="K34" s="111"/>
    </row>
    <row r="35" spans="1:19" ht="13.5" thickBot="1" x14ac:dyDescent="0.25">
      <c r="A35" s="8">
        <v>32</v>
      </c>
      <c r="B35" s="8">
        <v>32</v>
      </c>
      <c r="C35" s="136" t="s">
        <v>3</v>
      </c>
      <c r="D35" s="12">
        <v>66.86</v>
      </c>
      <c r="E35" s="171">
        <v>39951</v>
      </c>
      <c r="F35" s="15" t="s">
        <v>592</v>
      </c>
      <c r="G35" s="174"/>
      <c r="H35" s="164"/>
      <c r="I35" s="87"/>
      <c r="J35" s="165"/>
      <c r="K35" s="111"/>
    </row>
    <row r="36" spans="1:19" s="45" customFormat="1" ht="120" customHeight="1" thickBot="1" x14ac:dyDescent="0.25">
      <c r="A36" s="46"/>
      <c r="B36" s="224" t="s">
        <v>422</v>
      </c>
      <c r="C36" s="224" t="s">
        <v>435</v>
      </c>
      <c r="D36" s="226" t="s">
        <v>425</v>
      </c>
      <c r="E36" s="230" t="s">
        <v>274</v>
      </c>
      <c r="F36" s="230" t="s">
        <v>525</v>
      </c>
      <c r="G36" s="65" t="s">
        <v>515</v>
      </c>
      <c r="H36" s="65" t="s">
        <v>516</v>
      </c>
      <c r="I36" s="65" t="s">
        <v>488</v>
      </c>
      <c r="J36" s="65" t="s">
        <v>519</v>
      </c>
      <c r="K36" s="65" t="s">
        <v>430</v>
      </c>
      <c r="M36" s="48"/>
      <c r="N36" s="48"/>
      <c r="O36" s="48"/>
      <c r="P36" s="48"/>
      <c r="Q36" s="48"/>
      <c r="R36" s="48"/>
      <c r="S36" s="48"/>
    </row>
    <row r="37" spans="1:19" s="50" customFormat="1" ht="24.75" customHeight="1" thickBot="1" x14ac:dyDescent="0.25">
      <c r="A37" s="55" t="s">
        <v>419</v>
      </c>
      <c r="B37" s="225"/>
      <c r="C37" s="225"/>
      <c r="D37" s="227"/>
      <c r="E37" s="229"/>
      <c r="F37" s="229"/>
      <c r="G37" s="66" t="s">
        <v>419</v>
      </c>
      <c r="H37" s="66" t="s">
        <v>419</v>
      </c>
      <c r="I37" s="66" t="s">
        <v>419</v>
      </c>
      <c r="J37" s="66" t="s">
        <v>419</v>
      </c>
      <c r="K37" s="66" t="s">
        <v>419</v>
      </c>
    </row>
    <row r="38" spans="1:19" x14ac:dyDescent="0.2">
      <c r="A38" s="8">
        <v>33</v>
      </c>
      <c r="B38" s="8">
        <v>33</v>
      </c>
      <c r="C38" s="113" t="s">
        <v>49</v>
      </c>
      <c r="D38" s="12">
        <v>41.08</v>
      </c>
      <c r="E38" s="60">
        <v>40057</v>
      </c>
      <c r="F38" s="113" t="s">
        <v>597</v>
      </c>
      <c r="G38" s="80"/>
      <c r="H38" s="156"/>
      <c r="I38" s="156"/>
      <c r="J38" s="157"/>
      <c r="K38" s="111">
        <v>1</v>
      </c>
    </row>
    <row r="39" spans="1:19" x14ac:dyDescent="0.2">
      <c r="A39" s="8">
        <v>34</v>
      </c>
      <c r="B39" s="8">
        <v>34</v>
      </c>
      <c r="C39" s="145" t="s">
        <v>405</v>
      </c>
      <c r="D39" s="12">
        <v>44.26</v>
      </c>
      <c r="E39" s="60">
        <v>41306</v>
      </c>
      <c r="F39" s="145" t="s">
        <v>598</v>
      </c>
      <c r="G39" s="83"/>
      <c r="H39" s="140"/>
      <c r="I39" s="145"/>
      <c r="J39" s="84"/>
      <c r="K39" s="111"/>
    </row>
    <row r="40" spans="1:19" x14ac:dyDescent="0.2">
      <c r="A40" s="8">
        <v>35</v>
      </c>
      <c r="B40" s="8">
        <v>35</v>
      </c>
      <c r="C40" s="145" t="s">
        <v>50</v>
      </c>
      <c r="D40" s="12">
        <v>71.349999999999994</v>
      </c>
      <c r="E40" s="60">
        <v>40288</v>
      </c>
      <c r="F40" s="113" t="s">
        <v>599</v>
      </c>
      <c r="G40" s="83"/>
      <c r="H40" s="145"/>
      <c r="I40" s="145"/>
      <c r="J40" s="84"/>
      <c r="K40" s="111">
        <v>1</v>
      </c>
    </row>
    <row r="41" spans="1:19" x14ac:dyDescent="0.2">
      <c r="A41" s="8">
        <v>36</v>
      </c>
      <c r="B41" s="8">
        <v>36</v>
      </c>
      <c r="C41" s="145" t="s">
        <v>467</v>
      </c>
      <c r="D41" s="12">
        <v>110.4</v>
      </c>
      <c r="E41" s="60">
        <v>41542</v>
      </c>
      <c r="F41" s="145" t="s">
        <v>600</v>
      </c>
      <c r="G41" s="83"/>
      <c r="H41" s="145"/>
      <c r="I41" s="145"/>
      <c r="J41" s="84"/>
      <c r="K41" s="111">
        <v>1</v>
      </c>
    </row>
    <row r="42" spans="1:19" x14ac:dyDescent="0.2">
      <c r="A42" s="8">
        <v>37</v>
      </c>
      <c r="B42" s="8">
        <v>37</v>
      </c>
      <c r="C42" s="145" t="s">
        <v>52</v>
      </c>
      <c r="D42" s="12">
        <v>66.930000000000007</v>
      </c>
      <c r="E42" s="60">
        <v>39845</v>
      </c>
      <c r="F42" s="145" t="s">
        <v>601</v>
      </c>
      <c r="G42" s="83"/>
      <c r="H42" s="145"/>
      <c r="I42" s="145"/>
      <c r="J42" s="84"/>
      <c r="K42" s="111">
        <v>1</v>
      </c>
    </row>
    <row r="43" spans="1:19" x14ac:dyDescent="0.2">
      <c r="A43" s="8">
        <v>38</v>
      </c>
      <c r="B43" s="8">
        <v>38</v>
      </c>
      <c r="C43" s="113" t="s">
        <v>53</v>
      </c>
      <c r="D43" s="12">
        <v>41.76</v>
      </c>
      <c r="E43" s="60">
        <v>41088</v>
      </c>
      <c r="F43" s="113" t="s">
        <v>602</v>
      </c>
      <c r="G43" s="173"/>
      <c r="H43" s="140"/>
      <c r="I43" s="145"/>
      <c r="J43" s="84"/>
      <c r="K43" s="111"/>
    </row>
    <row r="44" spans="1:19" x14ac:dyDescent="0.2">
      <c r="A44" s="8">
        <v>39</v>
      </c>
      <c r="B44" s="8">
        <v>39</v>
      </c>
      <c r="C44" s="113" t="s">
        <v>54</v>
      </c>
      <c r="D44" s="12">
        <v>43.69</v>
      </c>
      <c r="E44" s="60">
        <v>39845</v>
      </c>
      <c r="F44" s="113" t="s">
        <v>603</v>
      </c>
      <c r="G44" s="173"/>
      <c r="H44" s="140"/>
      <c r="I44" s="145"/>
      <c r="J44" s="84"/>
      <c r="K44" s="111"/>
    </row>
    <row r="45" spans="1:19" x14ac:dyDescent="0.2">
      <c r="A45" s="8">
        <v>40</v>
      </c>
      <c r="B45" s="8">
        <v>40</v>
      </c>
      <c r="C45" s="113" t="s">
        <v>55</v>
      </c>
      <c r="D45" s="12">
        <v>71.83</v>
      </c>
      <c r="E45" s="60">
        <v>38697</v>
      </c>
      <c r="F45" s="113" t="s">
        <v>604</v>
      </c>
      <c r="G45" s="83"/>
      <c r="H45" s="145"/>
      <c r="I45" s="145"/>
      <c r="J45" s="84"/>
      <c r="K45" s="111">
        <v>1</v>
      </c>
    </row>
    <row r="46" spans="1:19" x14ac:dyDescent="0.2">
      <c r="A46" s="8">
        <v>41</v>
      </c>
      <c r="B46" s="8">
        <v>41</v>
      </c>
      <c r="C46" s="145" t="s">
        <v>371</v>
      </c>
      <c r="D46" s="12">
        <v>110.03</v>
      </c>
      <c r="E46" s="60">
        <v>38697</v>
      </c>
      <c r="F46" s="145" t="s">
        <v>605</v>
      </c>
      <c r="G46" s="83"/>
      <c r="H46" s="145"/>
      <c r="I46" s="145"/>
      <c r="J46" s="84"/>
      <c r="K46" s="111">
        <v>1</v>
      </c>
    </row>
    <row r="47" spans="1:19" x14ac:dyDescent="0.2">
      <c r="A47" s="8">
        <v>42</v>
      </c>
      <c r="B47" s="8">
        <v>42</v>
      </c>
      <c r="C47" s="113" t="s">
        <v>56</v>
      </c>
      <c r="D47" s="12">
        <v>67.099999999999994</v>
      </c>
      <c r="E47" s="60">
        <v>39845</v>
      </c>
      <c r="F47" s="113" t="s">
        <v>606</v>
      </c>
      <c r="G47" s="173"/>
      <c r="H47" s="140"/>
      <c r="I47" s="145"/>
      <c r="J47" s="84"/>
      <c r="K47" s="111"/>
    </row>
    <row r="48" spans="1:19" x14ac:dyDescent="0.2">
      <c r="A48" s="8">
        <v>43</v>
      </c>
      <c r="B48" s="8">
        <v>43</v>
      </c>
      <c r="C48" s="145" t="s">
        <v>491</v>
      </c>
      <c r="D48" s="12">
        <v>41.7</v>
      </c>
      <c r="E48" s="60">
        <v>41438</v>
      </c>
      <c r="F48" s="145" t="s">
        <v>607</v>
      </c>
      <c r="G48" s="83"/>
      <c r="H48" s="145"/>
      <c r="I48" s="145"/>
      <c r="J48" s="84"/>
      <c r="K48" s="111">
        <v>1</v>
      </c>
    </row>
    <row r="49" spans="1:11" x14ac:dyDescent="0.2">
      <c r="A49" s="8">
        <v>44</v>
      </c>
      <c r="B49" s="8">
        <v>44</v>
      </c>
      <c r="C49" s="113" t="s">
        <v>57</v>
      </c>
      <c r="D49" s="12">
        <v>44.62</v>
      </c>
      <c r="E49" s="61"/>
      <c r="F49" s="113" t="s">
        <v>608</v>
      </c>
      <c r="G49" s="83"/>
      <c r="H49" s="145"/>
      <c r="I49" s="145"/>
      <c r="J49" s="84"/>
      <c r="K49" s="111">
        <v>1</v>
      </c>
    </row>
    <row r="50" spans="1:11" x14ac:dyDescent="0.2">
      <c r="A50" s="8">
        <v>45</v>
      </c>
      <c r="B50" s="8">
        <v>45</v>
      </c>
      <c r="C50" s="113" t="s">
        <v>58</v>
      </c>
      <c r="D50" s="12">
        <v>71.77</v>
      </c>
      <c r="E50" s="60">
        <v>39845</v>
      </c>
      <c r="F50" s="145" t="s">
        <v>609</v>
      </c>
      <c r="G50" s="83"/>
      <c r="H50" s="145"/>
      <c r="I50" s="145"/>
      <c r="J50" s="84"/>
      <c r="K50" s="111">
        <v>1</v>
      </c>
    </row>
    <row r="51" spans="1:11" x14ac:dyDescent="0.2">
      <c r="A51" s="8">
        <v>46</v>
      </c>
      <c r="B51" s="8">
        <v>46</v>
      </c>
      <c r="C51" s="138" t="s">
        <v>379</v>
      </c>
      <c r="D51" s="12">
        <v>70.28</v>
      </c>
      <c r="E51" s="60">
        <v>41128</v>
      </c>
      <c r="F51" s="145" t="s">
        <v>610</v>
      </c>
      <c r="G51" s="83"/>
      <c r="H51" s="145"/>
      <c r="I51" s="145"/>
      <c r="J51" s="84"/>
      <c r="K51" s="111">
        <v>1</v>
      </c>
    </row>
    <row r="52" spans="1:11" x14ac:dyDescent="0.2">
      <c r="A52" s="8">
        <v>47</v>
      </c>
      <c r="B52" s="8">
        <v>47</v>
      </c>
      <c r="C52" s="145" t="s">
        <v>59</v>
      </c>
      <c r="D52" s="12">
        <v>50.39</v>
      </c>
      <c r="E52" s="64">
        <v>39845</v>
      </c>
      <c r="F52" s="138" t="s">
        <v>611</v>
      </c>
      <c r="G52" s="83"/>
      <c r="H52" s="145"/>
      <c r="I52" s="145"/>
      <c r="J52" s="84"/>
      <c r="K52" s="111">
        <v>1</v>
      </c>
    </row>
    <row r="53" spans="1:11" x14ac:dyDescent="0.2">
      <c r="A53" s="8">
        <v>48</v>
      </c>
      <c r="B53" s="8">
        <v>48</v>
      </c>
      <c r="C53" s="113" t="s">
        <v>60</v>
      </c>
      <c r="D53" s="12">
        <v>41.48</v>
      </c>
      <c r="E53" s="61"/>
      <c r="F53" s="113" t="s">
        <v>612</v>
      </c>
      <c r="G53" s="83"/>
      <c r="H53" s="145"/>
      <c r="I53" s="145"/>
      <c r="J53" s="84"/>
      <c r="K53" s="111">
        <v>1</v>
      </c>
    </row>
    <row r="54" spans="1:11" x14ac:dyDescent="0.2">
      <c r="A54" s="8">
        <v>49</v>
      </c>
      <c r="B54" s="8">
        <v>49</v>
      </c>
      <c r="C54" s="113" t="s">
        <v>61</v>
      </c>
      <c r="D54" s="12">
        <v>66.91</v>
      </c>
      <c r="E54" s="60">
        <v>39845</v>
      </c>
      <c r="F54" s="113" t="s">
        <v>613</v>
      </c>
      <c r="G54" s="83"/>
      <c r="H54" s="145"/>
      <c r="I54" s="145"/>
      <c r="J54" s="84"/>
      <c r="K54" s="111">
        <v>1</v>
      </c>
    </row>
    <row r="55" spans="1:11" x14ac:dyDescent="0.2">
      <c r="A55" s="3">
        <v>50</v>
      </c>
      <c r="B55" s="8">
        <v>50</v>
      </c>
      <c r="C55" s="145" t="s">
        <v>62</v>
      </c>
      <c r="D55" s="12">
        <v>112.64</v>
      </c>
      <c r="E55" s="60">
        <v>39845</v>
      </c>
      <c r="F55" s="113" t="s">
        <v>614</v>
      </c>
      <c r="G55" s="83"/>
      <c r="H55" s="145"/>
      <c r="I55" s="145"/>
      <c r="J55" s="84"/>
      <c r="K55" s="111">
        <v>1</v>
      </c>
    </row>
    <row r="56" spans="1:11" x14ac:dyDescent="0.2">
      <c r="A56" s="3">
        <v>51</v>
      </c>
      <c r="B56" s="8">
        <v>51</v>
      </c>
      <c r="C56" s="145" t="s">
        <v>492</v>
      </c>
      <c r="D56" s="12">
        <v>70.66</v>
      </c>
      <c r="E56" s="60">
        <v>41989</v>
      </c>
      <c r="F56" s="145" t="s">
        <v>615</v>
      </c>
      <c r="G56" s="83"/>
      <c r="H56" s="145"/>
      <c r="I56" s="145"/>
      <c r="J56" s="84"/>
      <c r="K56" s="111">
        <v>1</v>
      </c>
    </row>
    <row r="57" spans="1:11" x14ac:dyDescent="0.2">
      <c r="A57" s="3">
        <v>52</v>
      </c>
      <c r="B57" s="8">
        <v>52</v>
      </c>
      <c r="C57" s="145" t="s">
        <v>14</v>
      </c>
      <c r="D57" s="12">
        <v>44.33</v>
      </c>
      <c r="E57" s="64">
        <v>41624</v>
      </c>
      <c r="F57" s="145" t="s">
        <v>616</v>
      </c>
      <c r="G57" s="173"/>
      <c r="H57" s="140"/>
      <c r="I57" s="145"/>
      <c r="J57" s="84"/>
      <c r="K57" s="111"/>
    </row>
    <row r="58" spans="1:11" x14ac:dyDescent="0.2">
      <c r="A58" s="3">
        <v>53</v>
      </c>
      <c r="B58" s="8">
        <v>53</v>
      </c>
      <c r="C58" s="113" t="s">
        <v>63</v>
      </c>
      <c r="D58" s="12">
        <v>41.2</v>
      </c>
      <c r="E58" s="60">
        <v>39845</v>
      </c>
      <c r="F58" s="113" t="s">
        <v>617</v>
      </c>
      <c r="G58" s="173"/>
      <c r="H58" s="140"/>
      <c r="I58" s="145"/>
      <c r="J58" s="84"/>
      <c r="K58" s="111"/>
    </row>
    <row r="59" spans="1:11" x14ac:dyDescent="0.2">
      <c r="A59" s="3">
        <v>54</v>
      </c>
      <c r="B59" s="8">
        <v>54</v>
      </c>
      <c r="C59" s="113" t="s">
        <v>64</v>
      </c>
      <c r="D59" s="12">
        <v>66.73</v>
      </c>
      <c r="E59" s="60">
        <v>39845</v>
      </c>
      <c r="F59" s="113" t="s">
        <v>618</v>
      </c>
      <c r="G59" s="83"/>
      <c r="H59" s="140"/>
      <c r="I59" s="145"/>
      <c r="J59" s="84"/>
      <c r="K59" s="111"/>
    </row>
    <row r="60" spans="1:11" ht="26.25" customHeight="1" x14ac:dyDescent="0.2">
      <c r="A60" s="3">
        <v>55</v>
      </c>
      <c r="B60" s="8">
        <v>55</v>
      </c>
      <c r="C60" s="22" t="s">
        <v>1028</v>
      </c>
      <c r="D60" s="12">
        <v>109.43</v>
      </c>
      <c r="E60" s="175" t="s">
        <v>328</v>
      </c>
      <c r="F60" s="18" t="s">
        <v>619</v>
      </c>
      <c r="G60" s="83"/>
      <c r="H60" s="145"/>
      <c r="I60" s="145"/>
      <c r="J60" s="84"/>
      <c r="K60" s="111">
        <v>1</v>
      </c>
    </row>
    <row r="61" spans="1:11" x14ac:dyDescent="0.2">
      <c r="A61" s="3">
        <v>56</v>
      </c>
      <c r="B61" s="8">
        <v>56</v>
      </c>
      <c r="C61" s="145" t="s">
        <v>277</v>
      </c>
      <c r="D61" s="12">
        <v>70.94</v>
      </c>
      <c r="E61" s="60">
        <v>41306</v>
      </c>
      <c r="F61" s="113" t="s">
        <v>620</v>
      </c>
      <c r="G61" s="83"/>
      <c r="H61" s="145"/>
      <c r="I61" s="145"/>
      <c r="J61" s="84"/>
      <c r="K61" s="111">
        <v>1</v>
      </c>
    </row>
    <row r="62" spans="1:11" x14ac:dyDescent="0.2">
      <c r="A62" s="3">
        <v>57</v>
      </c>
      <c r="B62" s="8">
        <v>57</v>
      </c>
      <c r="C62" s="145" t="s">
        <v>493</v>
      </c>
      <c r="D62" s="12">
        <v>44.68</v>
      </c>
      <c r="E62" s="60"/>
      <c r="F62" s="145" t="s">
        <v>621</v>
      </c>
      <c r="G62" s="83"/>
      <c r="H62" s="145"/>
      <c r="I62" s="145"/>
      <c r="J62" s="84"/>
      <c r="K62" s="111">
        <v>1</v>
      </c>
    </row>
    <row r="63" spans="1:11" x14ac:dyDescent="0.2">
      <c r="A63" s="3">
        <v>58</v>
      </c>
      <c r="B63" s="8">
        <v>58</v>
      </c>
      <c r="C63" s="145" t="s">
        <v>65</v>
      </c>
      <c r="D63" s="12">
        <v>41.14</v>
      </c>
      <c r="E63" s="60">
        <v>41120</v>
      </c>
      <c r="F63" s="113" t="s">
        <v>622</v>
      </c>
      <c r="G63" s="173"/>
      <c r="H63" s="140"/>
      <c r="I63" s="145"/>
      <c r="J63" s="84"/>
      <c r="K63" s="111"/>
    </row>
    <row r="64" spans="1:11" x14ac:dyDescent="0.2">
      <c r="A64" s="3">
        <v>59</v>
      </c>
      <c r="B64" s="8">
        <v>59</v>
      </c>
      <c r="C64" s="145" t="s">
        <v>66</v>
      </c>
      <c r="D64" s="12">
        <v>66.78</v>
      </c>
      <c r="E64" s="60">
        <v>41214</v>
      </c>
      <c r="F64" s="145" t="s">
        <v>623</v>
      </c>
      <c r="G64" s="173"/>
      <c r="H64" s="140"/>
      <c r="I64" s="145"/>
      <c r="J64" s="84"/>
      <c r="K64" s="111"/>
    </row>
    <row r="65" spans="1:19" x14ac:dyDescent="0.2">
      <c r="A65" s="3">
        <v>60</v>
      </c>
      <c r="B65" s="8">
        <v>60</v>
      </c>
      <c r="C65" s="145" t="s">
        <v>493</v>
      </c>
      <c r="D65" s="12">
        <v>109.24</v>
      </c>
      <c r="E65" s="60"/>
      <c r="F65" s="145" t="s">
        <v>624</v>
      </c>
      <c r="G65" s="83"/>
      <c r="H65" s="145"/>
      <c r="I65" s="145"/>
      <c r="J65" s="84"/>
      <c r="K65" s="111">
        <v>1</v>
      </c>
    </row>
    <row r="66" spans="1:19" x14ac:dyDescent="0.2">
      <c r="A66" s="3">
        <v>61</v>
      </c>
      <c r="B66" s="8">
        <v>61</v>
      </c>
      <c r="C66" s="113" t="s">
        <v>67</v>
      </c>
      <c r="D66" s="12">
        <v>71.42</v>
      </c>
      <c r="E66" s="60">
        <v>39845</v>
      </c>
      <c r="F66" s="113" t="s">
        <v>625</v>
      </c>
      <c r="G66" s="173"/>
      <c r="H66" s="140"/>
      <c r="I66" s="145"/>
      <c r="J66" s="84"/>
      <c r="K66" s="111"/>
    </row>
    <row r="67" spans="1:19" x14ac:dyDescent="0.2">
      <c r="A67" s="3">
        <v>62</v>
      </c>
      <c r="B67" s="8">
        <v>62</v>
      </c>
      <c r="C67" s="145" t="s">
        <v>409</v>
      </c>
      <c r="D67" s="12">
        <v>44.03</v>
      </c>
      <c r="E67" s="61"/>
      <c r="F67" s="113" t="s">
        <v>626</v>
      </c>
      <c r="G67" s="83"/>
      <c r="H67" s="145"/>
      <c r="I67" s="145"/>
      <c r="J67" s="84"/>
      <c r="K67" s="111">
        <v>1</v>
      </c>
    </row>
    <row r="68" spans="1:19" x14ac:dyDescent="0.2">
      <c r="A68" s="3">
        <v>63</v>
      </c>
      <c r="B68" s="8">
        <v>63</v>
      </c>
      <c r="C68" s="113" t="s">
        <v>68</v>
      </c>
      <c r="D68" s="12">
        <v>41.08</v>
      </c>
      <c r="E68" s="60">
        <v>39845</v>
      </c>
      <c r="F68" s="113" t="s">
        <v>627</v>
      </c>
      <c r="G68" s="83"/>
      <c r="H68" s="145"/>
      <c r="I68" s="145"/>
      <c r="J68" s="84"/>
      <c r="K68" s="111">
        <v>1</v>
      </c>
    </row>
    <row r="69" spans="1:19" x14ac:dyDescent="0.2">
      <c r="A69" s="3">
        <v>64</v>
      </c>
      <c r="B69" s="8">
        <v>64</v>
      </c>
      <c r="C69" s="113" t="s">
        <v>69</v>
      </c>
      <c r="D69" s="12">
        <v>66.790000000000006</v>
      </c>
      <c r="E69" s="61"/>
      <c r="F69" s="113" t="s">
        <v>628</v>
      </c>
      <c r="G69" s="83"/>
      <c r="H69" s="145"/>
      <c r="I69" s="145"/>
      <c r="J69" s="84"/>
      <c r="K69" s="111">
        <v>1</v>
      </c>
    </row>
    <row r="70" spans="1:19" ht="13.5" thickBot="1" x14ac:dyDescent="0.25">
      <c r="A70" s="3">
        <v>65</v>
      </c>
      <c r="B70" s="8">
        <v>65</v>
      </c>
      <c r="C70" s="145" t="s">
        <v>596</v>
      </c>
      <c r="D70" s="12">
        <v>108.97</v>
      </c>
      <c r="E70" s="60">
        <v>39845</v>
      </c>
      <c r="F70" s="113" t="s">
        <v>629</v>
      </c>
      <c r="G70" s="85"/>
      <c r="H70" s="87"/>
      <c r="I70" s="87"/>
      <c r="J70" s="165"/>
      <c r="K70" s="111">
        <v>1</v>
      </c>
    </row>
    <row r="71" spans="1:19" s="45" customFormat="1" ht="125.25" customHeight="1" thickBot="1" x14ac:dyDescent="0.25">
      <c r="A71" s="46"/>
      <c r="B71" s="224" t="s">
        <v>422</v>
      </c>
      <c r="C71" s="224" t="s">
        <v>435</v>
      </c>
      <c r="D71" s="226" t="s">
        <v>425</v>
      </c>
      <c r="E71" s="230" t="s">
        <v>274</v>
      </c>
      <c r="F71" s="230" t="s">
        <v>525</v>
      </c>
      <c r="G71" s="65" t="s">
        <v>515</v>
      </c>
      <c r="H71" s="65" t="s">
        <v>516</v>
      </c>
      <c r="I71" s="65" t="s">
        <v>488</v>
      </c>
      <c r="J71" s="65" t="s">
        <v>519</v>
      </c>
      <c r="K71" s="65" t="s">
        <v>442</v>
      </c>
      <c r="M71" s="48"/>
      <c r="N71" s="48"/>
      <c r="O71" s="48"/>
      <c r="P71" s="48"/>
      <c r="Q71" s="48"/>
      <c r="R71" s="48"/>
      <c r="S71" s="48"/>
    </row>
    <row r="72" spans="1:19" s="50" customFormat="1" ht="24.75" customHeight="1" thickBot="1" x14ac:dyDescent="0.25">
      <c r="A72" s="55" t="s">
        <v>419</v>
      </c>
      <c r="B72" s="225"/>
      <c r="C72" s="225"/>
      <c r="D72" s="227"/>
      <c r="E72" s="229"/>
      <c r="F72" s="229"/>
      <c r="G72" s="66" t="s">
        <v>419</v>
      </c>
      <c r="H72" s="66" t="s">
        <v>419</v>
      </c>
      <c r="I72" s="66" t="s">
        <v>419</v>
      </c>
      <c r="J72" s="66" t="s">
        <v>419</v>
      </c>
      <c r="K72" s="66" t="s">
        <v>419</v>
      </c>
    </row>
    <row r="73" spans="1:19" x14ac:dyDescent="0.2">
      <c r="A73" s="3">
        <v>66</v>
      </c>
      <c r="B73" s="8">
        <v>66</v>
      </c>
      <c r="C73" s="113" t="s">
        <v>70</v>
      </c>
      <c r="D73" s="12">
        <v>71.31</v>
      </c>
      <c r="E73" s="25" t="s">
        <v>288</v>
      </c>
      <c r="F73" s="113" t="s">
        <v>631</v>
      </c>
      <c r="G73" s="172"/>
      <c r="H73" s="155"/>
      <c r="I73" s="156"/>
      <c r="J73" s="157"/>
      <c r="K73" s="111"/>
    </row>
    <row r="74" spans="1:19" x14ac:dyDescent="0.2">
      <c r="A74" s="3">
        <v>67</v>
      </c>
      <c r="B74" s="28" t="s">
        <v>333</v>
      </c>
      <c r="C74" s="113" t="s">
        <v>71</v>
      </c>
      <c r="D74" s="12">
        <v>86.19</v>
      </c>
      <c r="E74" s="60">
        <v>39845</v>
      </c>
      <c r="F74" s="113" t="s">
        <v>632</v>
      </c>
      <c r="G74" s="83"/>
      <c r="H74" s="79"/>
      <c r="I74" s="145"/>
      <c r="J74" s="84"/>
      <c r="K74" s="166">
        <v>0</v>
      </c>
    </row>
    <row r="75" spans="1:19" x14ac:dyDescent="0.2">
      <c r="A75" s="3">
        <v>68</v>
      </c>
      <c r="B75" s="8">
        <v>69</v>
      </c>
      <c r="C75" s="145" t="s">
        <v>72</v>
      </c>
      <c r="D75" s="12">
        <v>66.400000000000006</v>
      </c>
      <c r="E75" s="60">
        <v>39845</v>
      </c>
      <c r="F75" s="145" t="s">
        <v>633</v>
      </c>
      <c r="G75" s="173"/>
      <c r="H75" s="140"/>
      <c r="I75" s="145"/>
      <c r="J75" s="84"/>
      <c r="K75" s="111"/>
    </row>
    <row r="76" spans="1:19" x14ac:dyDescent="0.2">
      <c r="A76" s="3">
        <v>69</v>
      </c>
      <c r="B76" s="8">
        <v>70</v>
      </c>
      <c r="C76" s="145" t="s">
        <v>73</v>
      </c>
      <c r="D76" s="12">
        <v>109.15</v>
      </c>
      <c r="E76" s="60">
        <v>40234</v>
      </c>
      <c r="F76" s="113" t="s">
        <v>634</v>
      </c>
      <c r="G76" s="83"/>
      <c r="H76" s="145"/>
      <c r="I76" s="145"/>
      <c r="J76" s="84"/>
      <c r="K76" s="111">
        <v>1</v>
      </c>
    </row>
    <row r="77" spans="1:19" s="112" customFormat="1" x14ac:dyDescent="0.2">
      <c r="A77" s="116">
        <v>41592</v>
      </c>
      <c r="B77" s="114">
        <v>71</v>
      </c>
      <c r="C77" s="145" t="s">
        <v>468</v>
      </c>
      <c r="D77" s="115">
        <v>71.760000000000005</v>
      </c>
      <c r="E77" s="60">
        <v>41592</v>
      </c>
      <c r="F77" s="145" t="s">
        <v>635</v>
      </c>
      <c r="G77" s="83"/>
      <c r="H77" s="145"/>
      <c r="I77" s="145"/>
      <c r="J77" s="84"/>
      <c r="K77" s="111"/>
    </row>
    <row r="78" spans="1:19" x14ac:dyDescent="0.2">
      <c r="A78" s="3">
        <v>71</v>
      </c>
      <c r="B78" s="8">
        <v>72</v>
      </c>
      <c r="C78" s="145" t="s">
        <v>74</v>
      </c>
      <c r="D78" s="12">
        <v>44.56</v>
      </c>
      <c r="E78" s="60">
        <v>40206</v>
      </c>
      <c r="F78" s="113" t="s">
        <v>636</v>
      </c>
      <c r="G78" s="83"/>
      <c r="H78" s="140"/>
      <c r="I78" s="145"/>
      <c r="J78" s="84"/>
      <c r="K78" s="111"/>
    </row>
    <row r="79" spans="1:19" x14ac:dyDescent="0.2">
      <c r="A79" s="3">
        <v>72</v>
      </c>
      <c r="B79" s="8">
        <v>73</v>
      </c>
      <c r="C79" s="145" t="s">
        <v>75</v>
      </c>
      <c r="D79" s="12">
        <v>41.17</v>
      </c>
      <c r="E79" s="60"/>
      <c r="F79" s="113" t="s">
        <v>637</v>
      </c>
      <c r="G79" s="173"/>
      <c r="H79" s="140"/>
      <c r="I79" s="145"/>
      <c r="J79" s="84"/>
      <c r="K79" s="111"/>
    </row>
    <row r="80" spans="1:19" x14ac:dyDescent="0.2">
      <c r="A80" s="3">
        <v>73</v>
      </c>
      <c r="B80" s="8">
        <v>74</v>
      </c>
      <c r="C80" s="113" t="s">
        <v>76</v>
      </c>
      <c r="D80" s="12">
        <v>66.91</v>
      </c>
      <c r="E80" s="60">
        <v>39845</v>
      </c>
      <c r="F80" s="113" t="s">
        <v>638</v>
      </c>
      <c r="G80" s="83"/>
      <c r="H80" s="145"/>
      <c r="I80" s="145"/>
      <c r="J80" s="84"/>
      <c r="K80" s="111">
        <v>1</v>
      </c>
    </row>
    <row r="81" spans="1:11" x14ac:dyDescent="0.2">
      <c r="A81" s="3">
        <v>74</v>
      </c>
      <c r="B81" s="8">
        <v>75</v>
      </c>
      <c r="C81" s="138" t="s">
        <v>364</v>
      </c>
      <c r="D81" s="12">
        <v>109.1</v>
      </c>
      <c r="E81" s="60">
        <v>41059</v>
      </c>
      <c r="F81" s="138" t="s">
        <v>639</v>
      </c>
      <c r="G81" s="83"/>
      <c r="H81" s="145"/>
      <c r="I81" s="145"/>
      <c r="J81" s="84"/>
      <c r="K81" s="111">
        <v>1</v>
      </c>
    </row>
    <row r="82" spans="1:11" x14ac:dyDescent="0.2">
      <c r="A82" s="3">
        <v>75</v>
      </c>
      <c r="B82" s="8">
        <v>76</v>
      </c>
      <c r="C82" s="36" t="s">
        <v>77</v>
      </c>
      <c r="D82" s="12">
        <v>70.73</v>
      </c>
      <c r="E82" s="60">
        <v>39845</v>
      </c>
      <c r="F82" s="113" t="s">
        <v>640</v>
      </c>
      <c r="G82" s="178"/>
      <c r="H82" s="78"/>
      <c r="I82" s="78"/>
      <c r="J82" s="179"/>
      <c r="K82" s="166">
        <v>0</v>
      </c>
    </row>
    <row r="83" spans="1:11" x14ac:dyDescent="0.2">
      <c r="A83" s="3">
        <v>76</v>
      </c>
      <c r="B83" s="8">
        <v>77</v>
      </c>
      <c r="C83" s="113" t="s">
        <v>78</v>
      </c>
      <c r="D83" s="12">
        <v>44.86</v>
      </c>
      <c r="E83" s="60">
        <v>39845</v>
      </c>
      <c r="F83" s="113" t="s">
        <v>641</v>
      </c>
      <c r="G83" s="173"/>
      <c r="H83" s="140"/>
      <c r="I83" s="145"/>
      <c r="J83" s="84"/>
      <c r="K83" s="111"/>
    </row>
    <row r="84" spans="1:11" x14ac:dyDescent="0.2">
      <c r="A84" s="3">
        <v>77</v>
      </c>
      <c r="B84" s="8">
        <v>78</v>
      </c>
      <c r="C84" s="138" t="s">
        <v>278</v>
      </c>
      <c r="D84" s="12">
        <v>41.21</v>
      </c>
      <c r="E84" s="60">
        <v>39845</v>
      </c>
      <c r="F84" s="113" t="s">
        <v>642</v>
      </c>
      <c r="G84" s="83"/>
      <c r="H84" s="145"/>
      <c r="I84" s="145"/>
      <c r="J84" s="84"/>
      <c r="K84" s="111">
        <v>1</v>
      </c>
    </row>
    <row r="85" spans="1:11" x14ac:dyDescent="0.2">
      <c r="A85" s="3">
        <v>78</v>
      </c>
      <c r="B85" s="8">
        <v>79</v>
      </c>
      <c r="C85" s="145" t="s">
        <v>279</v>
      </c>
      <c r="D85" s="12">
        <v>66.7</v>
      </c>
      <c r="E85" s="60">
        <v>41088</v>
      </c>
      <c r="F85" s="113" t="s">
        <v>643</v>
      </c>
      <c r="G85" s="173"/>
      <c r="H85" s="140"/>
      <c r="I85" s="145"/>
      <c r="J85" s="84"/>
      <c r="K85" s="111"/>
    </row>
    <row r="86" spans="1:11" x14ac:dyDescent="0.2">
      <c r="A86" s="3">
        <v>79</v>
      </c>
      <c r="B86" s="8">
        <v>80</v>
      </c>
      <c r="C86" s="145" t="s">
        <v>79</v>
      </c>
      <c r="D86" s="12">
        <v>112.5</v>
      </c>
      <c r="E86" s="60">
        <v>39845</v>
      </c>
      <c r="F86" s="113" t="s">
        <v>644</v>
      </c>
      <c r="G86" s="83"/>
      <c r="H86" s="145"/>
      <c r="I86" s="145"/>
      <c r="J86" s="84"/>
      <c r="K86" s="111">
        <v>1</v>
      </c>
    </row>
    <row r="87" spans="1:11" x14ac:dyDescent="0.2">
      <c r="A87" s="3">
        <v>80</v>
      </c>
      <c r="B87" s="8">
        <v>81</v>
      </c>
      <c r="C87" s="138" t="s">
        <v>343</v>
      </c>
      <c r="D87" s="12">
        <v>71.98</v>
      </c>
      <c r="E87" s="60">
        <v>40900</v>
      </c>
      <c r="F87" s="138" t="s">
        <v>645</v>
      </c>
      <c r="G87" s="83"/>
      <c r="H87" s="145"/>
      <c r="I87" s="145"/>
      <c r="J87" s="84"/>
      <c r="K87" s="111">
        <v>1</v>
      </c>
    </row>
    <row r="88" spans="1:11" x14ac:dyDescent="0.2">
      <c r="A88" s="3">
        <v>81</v>
      </c>
      <c r="B88" s="8">
        <v>82</v>
      </c>
      <c r="C88" s="113" t="s">
        <v>80</v>
      </c>
      <c r="D88" s="12">
        <v>44.52</v>
      </c>
      <c r="E88" s="60">
        <v>39845</v>
      </c>
      <c r="F88" s="113" t="s">
        <v>646</v>
      </c>
      <c r="G88" s="173"/>
      <c r="H88" s="140"/>
      <c r="I88" s="145"/>
      <c r="J88" s="84"/>
      <c r="K88" s="111"/>
    </row>
    <row r="89" spans="1:11" x14ac:dyDescent="0.2">
      <c r="A89" s="3">
        <v>82</v>
      </c>
      <c r="B89" s="8">
        <v>83</v>
      </c>
      <c r="C89" s="113" t="s">
        <v>81</v>
      </c>
      <c r="D89" s="12">
        <v>40.92</v>
      </c>
      <c r="E89" s="60">
        <v>39854</v>
      </c>
      <c r="F89" s="113" t="s">
        <v>647</v>
      </c>
      <c r="G89" s="173"/>
      <c r="H89" s="140"/>
      <c r="I89" s="145"/>
      <c r="J89" s="84"/>
      <c r="K89" s="111"/>
    </row>
    <row r="90" spans="1:11" x14ac:dyDescent="0.2">
      <c r="A90" s="3">
        <v>83</v>
      </c>
      <c r="B90" s="8">
        <v>84</v>
      </c>
      <c r="C90" s="113" t="s">
        <v>82</v>
      </c>
      <c r="D90" s="12">
        <v>66.97</v>
      </c>
      <c r="E90" s="60">
        <v>39845</v>
      </c>
      <c r="F90" s="113" t="s">
        <v>648</v>
      </c>
      <c r="G90" s="173"/>
      <c r="H90" s="140"/>
      <c r="I90" s="145"/>
      <c r="J90" s="84"/>
      <c r="K90" s="111"/>
    </row>
    <row r="91" spans="1:11" x14ac:dyDescent="0.2">
      <c r="A91" s="3">
        <v>84</v>
      </c>
      <c r="B91" s="8">
        <v>85</v>
      </c>
      <c r="C91" s="145" t="s">
        <v>630</v>
      </c>
      <c r="D91" s="12">
        <v>112.33</v>
      </c>
      <c r="E91" s="60">
        <v>39845</v>
      </c>
      <c r="F91" s="145" t="s">
        <v>649</v>
      </c>
      <c r="G91" s="83"/>
      <c r="H91" s="145"/>
      <c r="I91" s="145"/>
      <c r="J91" s="84"/>
      <c r="K91" s="111">
        <v>1</v>
      </c>
    </row>
    <row r="92" spans="1:11" x14ac:dyDescent="0.2">
      <c r="A92" s="3">
        <v>85</v>
      </c>
      <c r="B92" s="8">
        <v>86</v>
      </c>
      <c r="C92" s="145" t="s">
        <v>469</v>
      </c>
      <c r="D92" s="12">
        <v>71.930000000000007</v>
      </c>
      <c r="E92" s="167">
        <v>41458</v>
      </c>
      <c r="F92" s="15" t="s">
        <v>650</v>
      </c>
      <c r="G92" s="83"/>
      <c r="H92" s="145"/>
      <c r="I92" s="145"/>
      <c r="J92" s="84"/>
      <c r="K92" s="111">
        <v>1</v>
      </c>
    </row>
    <row r="93" spans="1:11" x14ac:dyDescent="0.2">
      <c r="A93" s="3">
        <v>86</v>
      </c>
      <c r="B93" s="8">
        <v>87</v>
      </c>
      <c r="C93" s="138" t="s">
        <v>280</v>
      </c>
      <c r="D93" s="12">
        <v>44.53</v>
      </c>
      <c r="E93" s="168"/>
      <c r="F93" s="138" t="s">
        <v>651</v>
      </c>
      <c r="G93" s="180"/>
      <c r="H93" s="140"/>
      <c r="I93" s="145"/>
      <c r="J93" s="84"/>
      <c r="K93" s="111"/>
    </row>
    <row r="94" spans="1:11" x14ac:dyDescent="0.2">
      <c r="A94" s="3">
        <v>87</v>
      </c>
      <c r="B94" s="8">
        <v>88</v>
      </c>
      <c r="C94" s="138" t="s">
        <v>281</v>
      </c>
      <c r="D94" s="12">
        <v>41.56</v>
      </c>
      <c r="E94" s="60">
        <v>41334</v>
      </c>
      <c r="F94" s="113" t="s">
        <v>652</v>
      </c>
      <c r="G94" s="83"/>
      <c r="H94" s="140"/>
      <c r="I94" s="145"/>
      <c r="J94" s="84"/>
      <c r="K94" s="111"/>
    </row>
    <row r="95" spans="1:11" x14ac:dyDescent="0.2">
      <c r="A95" s="3">
        <v>88</v>
      </c>
      <c r="B95" s="8">
        <v>89</v>
      </c>
      <c r="C95" s="145" t="s">
        <v>494</v>
      </c>
      <c r="D95" s="12">
        <v>63.76</v>
      </c>
      <c r="E95" s="61"/>
      <c r="F95" s="145" t="s">
        <v>653</v>
      </c>
      <c r="G95" s="83"/>
      <c r="H95" s="140"/>
      <c r="I95" s="145"/>
      <c r="J95" s="84"/>
      <c r="K95" s="111"/>
    </row>
    <row r="96" spans="1:11" x14ac:dyDescent="0.2">
      <c r="A96" s="3">
        <v>89</v>
      </c>
      <c r="B96" s="8">
        <v>90</v>
      </c>
      <c r="C96" s="23" t="s">
        <v>366</v>
      </c>
      <c r="D96" s="12">
        <v>108.48</v>
      </c>
      <c r="E96" s="176">
        <v>39845</v>
      </c>
      <c r="F96" s="19" t="s">
        <v>654</v>
      </c>
      <c r="G96" s="83"/>
      <c r="H96" s="145"/>
      <c r="I96" s="145"/>
      <c r="J96" s="84"/>
      <c r="K96" s="111">
        <v>1</v>
      </c>
    </row>
    <row r="97" spans="1:19" ht="25.5" customHeight="1" x14ac:dyDescent="0.2">
      <c r="A97" s="3">
        <v>90</v>
      </c>
      <c r="B97" s="12" t="s">
        <v>260</v>
      </c>
      <c r="C97" s="21" t="s">
        <v>304</v>
      </c>
      <c r="D97" s="14">
        <v>56.44</v>
      </c>
      <c r="E97" s="177"/>
      <c r="F97" s="18" t="s">
        <v>655</v>
      </c>
      <c r="G97" s="83"/>
      <c r="H97" s="145"/>
      <c r="I97" s="145"/>
      <c r="J97" s="84"/>
      <c r="K97" s="166">
        <v>0</v>
      </c>
    </row>
    <row r="98" spans="1:19" x14ac:dyDescent="0.2">
      <c r="A98" s="3"/>
      <c r="B98" s="8">
        <v>11</v>
      </c>
      <c r="C98" s="23" t="s">
        <v>300</v>
      </c>
      <c r="D98" s="14">
        <v>19.579999999999998</v>
      </c>
      <c r="E98" s="61"/>
      <c r="F98" s="145" t="s">
        <v>656</v>
      </c>
      <c r="G98" s="173"/>
      <c r="H98" s="140"/>
      <c r="I98" s="145"/>
      <c r="J98" s="84"/>
      <c r="K98" s="111"/>
    </row>
    <row r="99" spans="1:19" x14ac:dyDescent="0.2">
      <c r="A99" s="3">
        <v>91</v>
      </c>
      <c r="B99" s="3" t="s">
        <v>397</v>
      </c>
      <c r="C99" s="23" t="s">
        <v>300</v>
      </c>
      <c r="D99" s="14">
        <v>35.520000000000003</v>
      </c>
      <c r="E99" s="61"/>
      <c r="F99" s="145" t="s">
        <v>657</v>
      </c>
      <c r="G99" s="173"/>
      <c r="H99" s="140"/>
      <c r="I99" s="145"/>
      <c r="J99" s="84"/>
      <c r="K99" s="111"/>
    </row>
    <row r="100" spans="1:19" x14ac:dyDescent="0.2">
      <c r="A100" s="3">
        <v>92</v>
      </c>
      <c r="B100" s="8">
        <v>13</v>
      </c>
      <c r="C100" s="23" t="s">
        <v>303</v>
      </c>
      <c r="D100" s="14">
        <v>14.68</v>
      </c>
      <c r="E100" s="61"/>
      <c r="F100" s="145" t="s">
        <v>671</v>
      </c>
      <c r="G100" s="83"/>
      <c r="H100" s="145"/>
      <c r="I100" s="145"/>
      <c r="J100" s="84"/>
      <c r="K100" s="166">
        <v>0</v>
      </c>
    </row>
    <row r="101" spans="1:19" x14ac:dyDescent="0.2">
      <c r="A101" s="3"/>
      <c r="B101" s="8">
        <v>14</v>
      </c>
      <c r="C101" s="23" t="s">
        <v>303</v>
      </c>
      <c r="D101" s="14">
        <v>18.57</v>
      </c>
      <c r="E101" s="61"/>
      <c r="F101" s="113" t="s">
        <v>658</v>
      </c>
      <c r="G101" s="83"/>
      <c r="H101" s="145"/>
      <c r="I101" s="145"/>
      <c r="J101" s="84"/>
      <c r="K101" s="166">
        <v>0</v>
      </c>
    </row>
    <row r="102" spans="1:19" x14ac:dyDescent="0.2">
      <c r="A102" s="3"/>
      <c r="B102" s="3" t="s">
        <v>395</v>
      </c>
      <c r="C102" s="23" t="s">
        <v>303</v>
      </c>
      <c r="D102" s="14">
        <v>50.3</v>
      </c>
      <c r="E102" s="61"/>
      <c r="F102" s="145" t="s">
        <v>659</v>
      </c>
      <c r="G102" s="83"/>
      <c r="H102" s="145"/>
      <c r="I102" s="145"/>
      <c r="J102" s="84"/>
      <c r="K102" s="166">
        <v>0</v>
      </c>
    </row>
    <row r="103" spans="1:19" x14ac:dyDescent="0.2">
      <c r="A103" s="3">
        <v>93</v>
      </c>
      <c r="B103" s="8">
        <v>19</v>
      </c>
      <c r="C103" s="15" t="s">
        <v>414</v>
      </c>
      <c r="D103" s="14">
        <v>18.07</v>
      </c>
      <c r="E103" s="61"/>
      <c r="F103" s="113" t="s">
        <v>660</v>
      </c>
      <c r="G103" s="173"/>
      <c r="H103" s="140"/>
      <c r="I103" s="145"/>
      <c r="J103" s="84"/>
      <c r="K103" s="111"/>
    </row>
    <row r="104" spans="1:19" ht="13.5" thickBot="1" x14ac:dyDescent="0.25">
      <c r="A104" s="3"/>
      <c r="B104" s="8">
        <v>23</v>
      </c>
      <c r="C104" s="23" t="s">
        <v>302</v>
      </c>
      <c r="D104" s="14">
        <v>20.98</v>
      </c>
      <c r="E104" s="61"/>
      <c r="F104" s="145" t="s">
        <v>661</v>
      </c>
      <c r="G104" s="85"/>
      <c r="H104" s="87"/>
      <c r="I104" s="87"/>
      <c r="J104" s="165"/>
      <c r="K104" s="111">
        <v>1</v>
      </c>
    </row>
    <row r="105" spans="1:19" s="45" customFormat="1" ht="123" customHeight="1" thickBot="1" x14ac:dyDescent="0.25">
      <c r="A105" s="46"/>
      <c r="B105" s="224" t="s">
        <v>422</v>
      </c>
      <c r="C105" s="224" t="s">
        <v>435</v>
      </c>
      <c r="D105" s="226" t="s">
        <v>425</v>
      </c>
      <c r="E105" s="230" t="s">
        <v>274</v>
      </c>
      <c r="F105" s="230" t="s">
        <v>525</v>
      </c>
      <c r="G105" s="65" t="s">
        <v>515</v>
      </c>
      <c r="H105" s="65" t="s">
        <v>516</v>
      </c>
      <c r="I105" s="65" t="s">
        <v>488</v>
      </c>
      <c r="J105" s="65" t="s">
        <v>519</v>
      </c>
      <c r="K105" s="65" t="s">
        <v>442</v>
      </c>
      <c r="M105" s="48"/>
      <c r="N105" s="48"/>
      <c r="O105" s="48"/>
      <c r="P105" s="48"/>
      <c r="Q105" s="48"/>
      <c r="R105" s="48"/>
      <c r="S105" s="48"/>
    </row>
    <row r="106" spans="1:19" s="50" customFormat="1" ht="24.75" customHeight="1" thickBot="1" x14ac:dyDescent="0.25">
      <c r="A106" s="55" t="s">
        <v>419</v>
      </c>
      <c r="B106" s="225"/>
      <c r="C106" s="225"/>
      <c r="D106" s="227"/>
      <c r="E106" s="229"/>
      <c r="F106" s="229"/>
      <c r="G106" s="66" t="s">
        <v>419</v>
      </c>
      <c r="H106" s="66" t="s">
        <v>419</v>
      </c>
      <c r="I106" s="66" t="s">
        <v>419</v>
      </c>
      <c r="J106" s="66" t="s">
        <v>419</v>
      </c>
      <c r="K106" s="66" t="s">
        <v>419</v>
      </c>
    </row>
    <row r="107" spans="1:19" s="133" customFormat="1" ht="13.5" thickBot="1" x14ac:dyDescent="0.25">
      <c r="A107" s="134"/>
      <c r="B107" s="135">
        <v>98</v>
      </c>
      <c r="C107" s="138" t="s">
        <v>302</v>
      </c>
      <c r="D107" s="136">
        <v>20.63</v>
      </c>
      <c r="E107" s="137"/>
      <c r="F107" s="113" t="s">
        <v>662</v>
      </c>
      <c r="H107" s="76"/>
      <c r="I107" s="139"/>
      <c r="J107" s="139"/>
      <c r="K107" s="139"/>
    </row>
    <row r="108" spans="1:19" s="133" customFormat="1" x14ac:dyDescent="0.2">
      <c r="A108" s="134"/>
      <c r="B108" s="135">
        <v>99</v>
      </c>
      <c r="C108" s="138" t="s">
        <v>302</v>
      </c>
      <c r="D108" s="136">
        <v>19.59</v>
      </c>
      <c r="E108" s="61"/>
      <c r="F108" s="113" t="s">
        <v>663</v>
      </c>
      <c r="G108" s="80"/>
      <c r="H108" s="155"/>
      <c r="I108" s="156"/>
      <c r="J108" s="157"/>
      <c r="K108" s="111"/>
    </row>
    <row r="109" spans="1:19" x14ac:dyDescent="0.2">
      <c r="A109" s="3">
        <v>94</v>
      </c>
      <c r="B109" s="8">
        <v>25</v>
      </c>
      <c r="C109" s="23" t="s">
        <v>302</v>
      </c>
      <c r="D109" s="14">
        <v>17.309999999999999</v>
      </c>
      <c r="E109" s="61"/>
      <c r="F109" s="145" t="s">
        <v>664</v>
      </c>
      <c r="G109" s="173"/>
      <c r="H109" s="140"/>
      <c r="I109" s="145"/>
      <c r="J109" s="84"/>
      <c r="K109" s="111"/>
    </row>
    <row r="110" spans="1:19" x14ac:dyDescent="0.2">
      <c r="A110" s="3">
        <v>95</v>
      </c>
      <c r="B110" s="8">
        <v>26</v>
      </c>
      <c r="C110" s="23" t="s">
        <v>225</v>
      </c>
      <c r="D110" s="14">
        <v>26.13</v>
      </c>
      <c r="E110" s="61"/>
      <c r="F110" s="113" t="s">
        <v>665</v>
      </c>
      <c r="G110" s="83"/>
      <c r="H110" s="145"/>
      <c r="I110" s="145"/>
      <c r="J110" s="84"/>
      <c r="K110" s="111">
        <v>1</v>
      </c>
    </row>
    <row r="111" spans="1:19" x14ac:dyDescent="0.2">
      <c r="A111" s="3">
        <v>96</v>
      </c>
      <c r="B111" s="8">
        <v>36</v>
      </c>
      <c r="C111" s="23" t="s">
        <v>299</v>
      </c>
      <c r="D111" s="14">
        <v>20.85</v>
      </c>
      <c r="E111" s="61"/>
      <c r="F111" s="138" t="s">
        <v>666</v>
      </c>
      <c r="G111" s="173"/>
      <c r="H111" s="140"/>
      <c r="I111" s="145"/>
      <c r="J111" s="84"/>
      <c r="K111" s="111"/>
    </row>
    <row r="112" spans="1:19" ht="25.5" customHeight="1" x14ac:dyDescent="0.2">
      <c r="A112" s="3">
        <v>97</v>
      </c>
      <c r="B112" s="8">
        <v>39</v>
      </c>
      <c r="C112" s="26" t="s">
        <v>298</v>
      </c>
      <c r="D112" s="14">
        <v>20.78</v>
      </c>
      <c r="E112" s="177"/>
      <c r="F112" s="18" t="s">
        <v>667</v>
      </c>
      <c r="G112" s="173"/>
      <c r="H112" s="140"/>
      <c r="I112" s="145"/>
      <c r="J112" s="84"/>
      <c r="K112" s="111"/>
    </row>
    <row r="113" spans="1:11" x14ac:dyDescent="0.2">
      <c r="A113" s="3">
        <v>98</v>
      </c>
      <c r="B113" s="8">
        <v>40</v>
      </c>
      <c r="C113" s="23" t="s">
        <v>301</v>
      </c>
      <c r="D113" s="14">
        <v>19.559999999999999</v>
      </c>
      <c r="E113" s="61"/>
      <c r="F113" s="113" t="s">
        <v>668</v>
      </c>
      <c r="G113" s="83"/>
      <c r="H113" s="145"/>
      <c r="I113" s="145"/>
      <c r="J113" s="84"/>
      <c r="K113" s="166">
        <v>0</v>
      </c>
    </row>
    <row r="114" spans="1:11" x14ac:dyDescent="0.2">
      <c r="A114" s="3"/>
      <c r="B114" s="8">
        <v>51.52</v>
      </c>
      <c r="C114" s="23" t="s">
        <v>336</v>
      </c>
      <c r="D114" s="14">
        <v>40.49</v>
      </c>
      <c r="E114" s="61"/>
      <c r="F114" s="145" t="s">
        <v>669</v>
      </c>
      <c r="G114" s="83"/>
      <c r="H114" s="145"/>
      <c r="I114" s="145"/>
      <c r="J114" s="84"/>
      <c r="K114" s="111">
        <v>1</v>
      </c>
    </row>
    <row r="115" spans="1:11" ht="13.5" thickBot="1" x14ac:dyDescent="0.25">
      <c r="A115" s="3">
        <v>99</v>
      </c>
      <c r="B115" s="3" t="s">
        <v>396</v>
      </c>
      <c r="C115" s="23" t="s">
        <v>304</v>
      </c>
      <c r="D115" s="14">
        <v>19.73</v>
      </c>
      <c r="E115" s="61"/>
      <c r="F115" s="145" t="s">
        <v>670</v>
      </c>
      <c r="G115" s="85"/>
      <c r="H115" s="87"/>
      <c r="I115" s="87"/>
      <c r="J115" s="165"/>
      <c r="K115" s="166">
        <v>0</v>
      </c>
    </row>
    <row r="116" spans="1:11" ht="25.5" customHeight="1" thickBot="1" x14ac:dyDescent="0.25">
      <c r="A116" s="16"/>
      <c r="B116" s="40" t="s">
        <v>427</v>
      </c>
      <c r="C116" s="41"/>
      <c r="D116" s="40">
        <f>SUM(D97:D115,D96,D64:D95,D32:D63,D4:D31)</f>
        <v>6449.9000000000024</v>
      </c>
      <c r="E116" s="32"/>
      <c r="F116" s="32"/>
      <c r="G116" s="33"/>
    </row>
    <row r="117" spans="1:11" x14ac:dyDescent="0.2">
      <c r="B117" s="40"/>
      <c r="C117" s="41" t="s">
        <v>426</v>
      </c>
      <c r="D117" s="40">
        <v>106</v>
      </c>
      <c r="E117" s="80" t="s">
        <v>443</v>
      </c>
      <c r="F117" s="153"/>
      <c r="G117" s="19"/>
      <c r="H117" s="19"/>
      <c r="I117" s="19"/>
      <c r="J117" s="19"/>
      <c r="K117" s="19">
        <f>D114+D110+D104+D96+D92+D91+D87+D84+D81+D80+D76+D70+D69+D68+D67+D65+D62+D61+D60+D56+D55+D54+D53+D52+D51+D50+D49+D48+D46+D45+D42+D41+D40+D38+D33+D31+D30+D29+D28+D27+D23+D20+D16+D14+D13+D12+D11+D7+D5</f>
        <v>3376.8500000000004</v>
      </c>
    </row>
    <row r="118" spans="1:11" x14ac:dyDescent="0.2">
      <c r="E118" s="83" t="s">
        <v>444</v>
      </c>
      <c r="F118" s="111"/>
      <c r="G118" s="19"/>
      <c r="H118" s="19"/>
      <c r="I118" s="19"/>
      <c r="J118" s="19"/>
      <c r="K118" s="19">
        <v>0</v>
      </c>
    </row>
    <row r="119" spans="1:11" ht="13.5" thickBot="1" x14ac:dyDescent="0.25">
      <c r="E119" s="85" t="s">
        <v>445</v>
      </c>
      <c r="F119" s="193"/>
      <c r="G119" s="19"/>
      <c r="H119" s="19"/>
      <c r="I119" s="19"/>
      <c r="J119" s="19"/>
      <c r="K119" s="19">
        <v>448.7</v>
      </c>
    </row>
    <row r="120" spans="1:11" x14ac:dyDescent="0.2">
      <c r="E120" s="2"/>
      <c r="F120" s="2"/>
      <c r="G120" s="37"/>
      <c r="H120" s="37"/>
      <c r="I120" s="37"/>
      <c r="J120" s="37"/>
      <c r="K120" s="37">
        <f t="shared" ref="K120" si="0">K117+K118+K119</f>
        <v>3825.55</v>
      </c>
    </row>
    <row r="122" spans="1:11" s="133" customFormat="1" x14ac:dyDescent="0.2">
      <c r="A122" s="2"/>
      <c r="B122" s="5"/>
      <c r="C122" s="208" t="s">
        <v>487</v>
      </c>
      <c r="D122" s="208"/>
      <c r="E122" s="208"/>
      <c r="F122" s="208"/>
      <c r="G122" s="208"/>
      <c r="H122" s="208"/>
      <c r="I122" s="33"/>
      <c r="J122" s="33"/>
      <c r="K122" s="33"/>
    </row>
    <row r="124" spans="1:11" x14ac:dyDescent="0.2">
      <c r="D124" s="103"/>
    </row>
  </sheetData>
  <autoFilter ref="A3:R120"/>
  <mergeCells count="21">
    <mergeCell ref="A1:L1"/>
    <mergeCell ref="B36:B37"/>
    <mergeCell ref="C36:C37"/>
    <mergeCell ref="D36:D37"/>
    <mergeCell ref="E36:E37"/>
    <mergeCell ref="B2:B3"/>
    <mergeCell ref="C2:C3"/>
    <mergeCell ref="D2:D3"/>
    <mergeCell ref="E2:E3"/>
    <mergeCell ref="F2:F3"/>
    <mergeCell ref="F36:F37"/>
    <mergeCell ref="F71:F72"/>
    <mergeCell ref="F105:F106"/>
    <mergeCell ref="B71:B72"/>
    <mergeCell ref="C71:C72"/>
    <mergeCell ref="D71:D72"/>
    <mergeCell ref="E71:E72"/>
    <mergeCell ref="B105:B106"/>
    <mergeCell ref="C105:C106"/>
    <mergeCell ref="D105:D106"/>
    <mergeCell ref="E105:E106"/>
  </mergeCells>
  <phoneticPr fontId="2" type="noConversion"/>
  <pageMargins left="0.2362204724409449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B1" zoomScale="90" zoomScaleNormal="90" workbookViewId="0">
      <selection activeCell="F2" sqref="F2:F3"/>
    </sheetView>
  </sheetViews>
  <sheetFormatPr defaultRowHeight="12.75" x14ac:dyDescent="0.2"/>
  <cols>
    <col min="1" max="1" width="4.7109375" hidden="1" customWidth="1"/>
    <col min="2" max="2" width="5.28515625" customWidth="1"/>
    <col min="3" max="3" width="35.7109375" customWidth="1"/>
    <col min="4" max="4" width="9" style="69" customWidth="1"/>
    <col min="5" max="5" width="11" style="25" customWidth="1"/>
    <col min="6" max="6" width="24.85546875" style="25" customWidth="1"/>
    <col min="7" max="7" width="18.85546875" customWidth="1"/>
    <col min="8" max="8" width="16.42578125" customWidth="1"/>
    <col min="9" max="9" width="20.28515625" hidden="1" customWidth="1"/>
    <col min="10" max="10" width="24.5703125" customWidth="1"/>
    <col min="11" max="11" width="19.42578125" hidden="1" customWidth="1"/>
  </cols>
  <sheetData>
    <row r="1" spans="1:19" s="49" customFormat="1" ht="26.25" customHeight="1" thickBot="1" x14ac:dyDescent="0.25">
      <c r="A1" s="231" t="s">
        <v>521</v>
      </c>
      <c r="B1" s="232"/>
      <c r="C1" s="232"/>
      <c r="D1" s="232"/>
      <c r="E1" s="232"/>
      <c r="F1" s="233"/>
      <c r="G1" s="233"/>
      <c r="H1" s="233"/>
      <c r="I1" s="233"/>
      <c r="J1" s="232"/>
      <c r="K1" s="232"/>
      <c r="L1" s="233"/>
    </row>
    <row r="2" spans="1:19" s="45" customFormat="1" ht="120.75" customHeight="1" thickBot="1" x14ac:dyDescent="0.25">
      <c r="A2" s="46"/>
      <c r="B2" s="224" t="s">
        <v>422</v>
      </c>
      <c r="C2" s="224" t="s">
        <v>436</v>
      </c>
      <c r="D2" s="226" t="s">
        <v>425</v>
      </c>
      <c r="E2" s="230" t="s">
        <v>274</v>
      </c>
      <c r="F2" s="230" t="s">
        <v>525</v>
      </c>
      <c r="G2" s="65" t="s">
        <v>515</v>
      </c>
      <c r="H2" s="65" t="s">
        <v>516</v>
      </c>
      <c r="I2" s="65" t="s">
        <v>488</v>
      </c>
      <c r="J2" s="65" t="s">
        <v>519</v>
      </c>
      <c r="K2" s="212" t="s">
        <v>432</v>
      </c>
      <c r="L2" s="213"/>
      <c r="M2" s="48"/>
      <c r="N2" s="48"/>
      <c r="O2" s="48"/>
      <c r="P2" s="48"/>
      <c r="Q2" s="48"/>
      <c r="R2" s="48"/>
      <c r="S2" s="48"/>
    </row>
    <row r="3" spans="1:19" s="50" customFormat="1" ht="24.75" customHeight="1" thickBot="1" x14ac:dyDescent="0.25">
      <c r="A3" s="55" t="s">
        <v>419</v>
      </c>
      <c r="B3" s="225"/>
      <c r="C3" s="225"/>
      <c r="D3" s="227"/>
      <c r="E3" s="229"/>
      <c r="F3" s="229"/>
      <c r="G3" s="66" t="s">
        <v>419</v>
      </c>
      <c r="H3" s="66" t="s">
        <v>419</v>
      </c>
      <c r="I3" s="66" t="s">
        <v>419</v>
      </c>
      <c r="J3" s="77" t="s">
        <v>419</v>
      </c>
      <c r="K3" s="66" t="s">
        <v>419</v>
      </c>
    </row>
    <row r="4" spans="1:19" x14ac:dyDescent="0.2">
      <c r="A4" s="7">
        <v>1</v>
      </c>
      <c r="B4" s="8">
        <v>1</v>
      </c>
      <c r="C4" s="7" t="s">
        <v>128</v>
      </c>
      <c r="D4" s="12">
        <v>109.56</v>
      </c>
      <c r="E4" s="60">
        <v>39722</v>
      </c>
      <c r="F4" s="138" t="s">
        <v>672</v>
      </c>
      <c r="G4" s="80"/>
      <c r="H4" s="156"/>
      <c r="I4" s="156"/>
      <c r="J4" s="157"/>
      <c r="K4" s="111">
        <v>1</v>
      </c>
    </row>
    <row r="5" spans="1:19" x14ac:dyDescent="0.2">
      <c r="A5" s="7">
        <v>2</v>
      </c>
      <c r="B5" s="8">
        <v>2</v>
      </c>
      <c r="C5" s="1" t="s">
        <v>407</v>
      </c>
      <c r="D5" s="12">
        <v>68.58</v>
      </c>
      <c r="E5" s="60">
        <v>39722</v>
      </c>
      <c r="F5" s="145" t="s">
        <v>673</v>
      </c>
      <c r="G5" s="83"/>
      <c r="H5" s="145"/>
      <c r="I5" s="145"/>
      <c r="J5" s="84"/>
      <c r="K5" s="111">
        <v>1</v>
      </c>
    </row>
    <row r="6" spans="1:19" x14ac:dyDescent="0.2">
      <c r="A6" s="7">
        <v>3</v>
      </c>
      <c r="B6" s="8">
        <v>3</v>
      </c>
      <c r="C6" s="1" t="s">
        <v>408</v>
      </c>
      <c r="D6" s="12">
        <v>41.37</v>
      </c>
      <c r="E6" s="60">
        <v>41815</v>
      </c>
      <c r="F6" s="138" t="s">
        <v>674</v>
      </c>
      <c r="G6" s="173"/>
      <c r="H6" s="140"/>
      <c r="I6" s="145"/>
      <c r="J6" s="84"/>
      <c r="K6" s="111"/>
    </row>
    <row r="7" spans="1:19" x14ac:dyDescent="0.2">
      <c r="A7" s="7">
        <v>4</v>
      </c>
      <c r="B7" s="8">
        <v>4</v>
      </c>
      <c r="C7" s="21" t="s">
        <v>349</v>
      </c>
      <c r="D7" s="12">
        <v>43.95</v>
      </c>
      <c r="E7" s="60">
        <v>40966</v>
      </c>
      <c r="F7" s="113" t="s">
        <v>675</v>
      </c>
      <c r="G7" s="83"/>
      <c r="H7" s="140"/>
      <c r="I7" s="145"/>
      <c r="J7" s="84"/>
      <c r="K7" s="111"/>
    </row>
    <row r="8" spans="1:19" x14ac:dyDescent="0.2">
      <c r="A8" s="7">
        <v>5</v>
      </c>
      <c r="B8" s="8">
        <v>5</v>
      </c>
      <c r="C8" s="21" t="s">
        <v>357</v>
      </c>
      <c r="D8" s="12">
        <v>72.09</v>
      </c>
      <c r="E8" s="60">
        <v>40310</v>
      </c>
      <c r="F8" s="113" t="s">
        <v>676</v>
      </c>
      <c r="G8" s="83"/>
      <c r="H8" s="140"/>
      <c r="I8" s="145"/>
      <c r="J8" s="84"/>
      <c r="K8" s="111"/>
    </row>
    <row r="9" spans="1:19" x14ac:dyDescent="0.2">
      <c r="A9" s="7">
        <v>6</v>
      </c>
      <c r="B9" s="8">
        <v>6</v>
      </c>
      <c r="C9" s="7" t="s">
        <v>129</v>
      </c>
      <c r="D9" s="12">
        <v>107.26</v>
      </c>
      <c r="E9" s="60">
        <v>41088</v>
      </c>
      <c r="F9" s="138" t="s">
        <v>677</v>
      </c>
      <c r="G9" s="83"/>
      <c r="H9" s="140"/>
      <c r="I9" s="145"/>
      <c r="J9" s="84"/>
      <c r="K9" s="111"/>
    </row>
    <row r="10" spans="1:19" x14ac:dyDescent="0.2">
      <c r="A10" s="7">
        <v>7</v>
      </c>
      <c r="B10" s="8">
        <v>7</v>
      </c>
      <c r="C10" s="21" t="s">
        <v>305</v>
      </c>
      <c r="D10" s="12">
        <v>65.95</v>
      </c>
      <c r="E10" s="60">
        <v>39722</v>
      </c>
      <c r="F10" s="145" t="s">
        <v>678</v>
      </c>
      <c r="G10" s="173"/>
      <c r="H10" s="140"/>
      <c r="I10" s="145"/>
      <c r="J10" s="84"/>
      <c r="K10" s="111"/>
    </row>
    <row r="11" spans="1:19" x14ac:dyDescent="0.2">
      <c r="A11" s="7">
        <v>8</v>
      </c>
      <c r="B11" s="8">
        <v>8</v>
      </c>
      <c r="C11" s="7" t="s">
        <v>130</v>
      </c>
      <c r="D11" s="12">
        <v>41</v>
      </c>
      <c r="E11" s="61"/>
      <c r="F11" s="138" t="s">
        <v>679</v>
      </c>
      <c r="G11" s="173"/>
      <c r="H11" s="140"/>
      <c r="I11" s="145"/>
      <c r="J11" s="84"/>
      <c r="K11" s="111"/>
    </row>
    <row r="12" spans="1:19" x14ac:dyDescent="0.2">
      <c r="A12" s="7">
        <v>9</v>
      </c>
      <c r="B12" s="8">
        <v>9</v>
      </c>
      <c r="C12" s="21" t="s">
        <v>352</v>
      </c>
      <c r="D12" s="12">
        <v>44.06</v>
      </c>
      <c r="E12" s="60">
        <v>40310</v>
      </c>
      <c r="F12" s="113" t="s">
        <v>680</v>
      </c>
      <c r="G12" s="83"/>
      <c r="H12" s="140"/>
      <c r="I12" s="145"/>
      <c r="J12" s="84"/>
      <c r="K12" s="111"/>
    </row>
    <row r="13" spans="1:19" x14ac:dyDescent="0.2">
      <c r="A13" s="7">
        <v>10</v>
      </c>
      <c r="B13" s="8">
        <v>10</v>
      </c>
      <c r="C13" s="7" t="s">
        <v>131</v>
      </c>
      <c r="D13" s="12">
        <v>71.05</v>
      </c>
      <c r="E13" s="60">
        <v>41088</v>
      </c>
      <c r="F13" s="113" t="s">
        <v>681</v>
      </c>
      <c r="G13" s="83"/>
      <c r="H13" s="145"/>
      <c r="I13" s="145"/>
      <c r="J13" s="84"/>
      <c r="K13" s="111">
        <v>1</v>
      </c>
    </row>
    <row r="14" spans="1:19" x14ac:dyDescent="0.2">
      <c r="A14" s="7">
        <v>11</v>
      </c>
      <c r="B14" s="8">
        <v>11</v>
      </c>
      <c r="C14" s="21" t="s">
        <v>337</v>
      </c>
      <c r="D14" s="12">
        <v>108.38</v>
      </c>
      <c r="E14" s="60">
        <v>39722</v>
      </c>
      <c r="F14" s="138" t="s">
        <v>682</v>
      </c>
      <c r="G14" s="173"/>
      <c r="H14" s="140"/>
      <c r="I14" s="145"/>
      <c r="J14" s="84"/>
      <c r="K14" s="111"/>
    </row>
    <row r="15" spans="1:19" x14ac:dyDescent="0.2">
      <c r="A15" s="7">
        <v>12</v>
      </c>
      <c r="B15" s="8">
        <v>12</v>
      </c>
      <c r="C15" s="7" t="s">
        <v>132</v>
      </c>
      <c r="D15" s="12">
        <v>65.78</v>
      </c>
      <c r="E15" s="60">
        <v>40269</v>
      </c>
      <c r="F15" s="145" t="s">
        <v>683</v>
      </c>
      <c r="G15" s="83"/>
      <c r="H15" s="145"/>
      <c r="I15" s="145"/>
      <c r="J15" s="84"/>
      <c r="K15" s="111">
        <v>1</v>
      </c>
    </row>
    <row r="16" spans="1:19" x14ac:dyDescent="0.2">
      <c r="A16" s="7">
        <v>13</v>
      </c>
      <c r="B16" s="8">
        <v>13</v>
      </c>
      <c r="C16" s="7" t="s">
        <v>133</v>
      </c>
      <c r="D16" s="12">
        <v>41.05</v>
      </c>
      <c r="E16" s="60">
        <v>39722</v>
      </c>
      <c r="F16" s="138" t="s">
        <v>684</v>
      </c>
      <c r="G16" s="173"/>
      <c r="H16" s="140"/>
      <c r="I16" s="145"/>
      <c r="J16" s="84"/>
      <c r="K16" s="111"/>
    </row>
    <row r="17" spans="1:11" x14ac:dyDescent="0.2">
      <c r="A17" s="7">
        <v>14</v>
      </c>
      <c r="B17" s="8">
        <v>14</v>
      </c>
      <c r="C17" s="7" t="s">
        <v>134</v>
      </c>
      <c r="D17" s="12">
        <v>43.69</v>
      </c>
      <c r="E17" s="61"/>
      <c r="F17" s="113" t="s">
        <v>685</v>
      </c>
      <c r="G17" s="173"/>
      <c r="H17" s="140"/>
      <c r="I17" s="145"/>
      <c r="J17" s="84"/>
      <c r="K17" s="111"/>
    </row>
    <row r="18" spans="1:11" x14ac:dyDescent="0.2">
      <c r="A18" s="7">
        <v>15</v>
      </c>
      <c r="B18" s="8">
        <v>15</v>
      </c>
      <c r="C18" s="7" t="s">
        <v>135</v>
      </c>
      <c r="D18" s="12">
        <v>71.28</v>
      </c>
      <c r="E18" s="60">
        <v>40947</v>
      </c>
      <c r="F18" s="113" t="s">
        <v>686</v>
      </c>
      <c r="G18" s="83"/>
      <c r="H18" s="145"/>
      <c r="I18" s="145"/>
      <c r="J18" s="84"/>
      <c r="K18" s="111">
        <v>1</v>
      </c>
    </row>
    <row r="19" spans="1:11" x14ac:dyDescent="0.2">
      <c r="A19" s="7">
        <v>16</v>
      </c>
      <c r="B19" s="8">
        <v>16</v>
      </c>
      <c r="C19" s="7" t="s">
        <v>136</v>
      </c>
      <c r="D19" s="12">
        <v>108.46</v>
      </c>
      <c r="E19" s="60">
        <v>40179</v>
      </c>
      <c r="F19" s="138" t="s">
        <v>687</v>
      </c>
      <c r="G19" s="83"/>
      <c r="H19" s="145"/>
      <c r="I19" s="145"/>
      <c r="J19" s="84"/>
      <c r="K19" s="111">
        <v>1</v>
      </c>
    </row>
    <row r="20" spans="1:11" x14ac:dyDescent="0.2">
      <c r="A20" s="7">
        <v>17</v>
      </c>
      <c r="B20" s="8">
        <v>17</v>
      </c>
      <c r="C20" s="21" t="s">
        <v>703</v>
      </c>
      <c r="D20" s="12">
        <v>66.25</v>
      </c>
      <c r="E20" s="60">
        <v>41353</v>
      </c>
      <c r="F20" s="220" t="s">
        <v>704</v>
      </c>
      <c r="G20" s="83"/>
      <c r="H20" s="145"/>
      <c r="I20" s="145"/>
      <c r="J20" s="84"/>
      <c r="K20" s="111">
        <v>1</v>
      </c>
    </row>
    <row r="21" spans="1:11" x14ac:dyDescent="0.2">
      <c r="A21" s="7">
        <v>18</v>
      </c>
      <c r="B21" s="8">
        <v>18</v>
      </c>
      <c r="C21" s="1" t="s">
        <v>402</v>
      </c>
      <c r="D21" s="12">
        <v>40.799999999999997</v>
      </c>
      <c r="E21" s="60">
        <v>41295</v>
      </c>
      <c r="F21" s="145" t="s">
        <v>688</v>
      </c>
      <c r="G21" s="83"/>
      <c r="H21" s="145"/>
      <c r="I21" s="145"/>
      <c r="J21" s="84"/>
      <c r="K21" s="111">
        <v>1</v>
      </c>
    </row>
    <row r="22" spans="1:11" x14ac:dyDescent="0.2">
      <c r="A22" s="7">
        <v>19</v>
      </c>
      <c r="B22" s="8">
        <v>19</v>
      </c>
      <c r="C22" s="21" t="s">
        <v>385</v>
      </c>
      <c r="D22" s="12">
        <v>43.91</v>
      </c>
      <c r="E22" s="60">
        <v>41114</v>
      </c>
      <c r="F22" s="138" t="s">
        <v>689</v>
      </c>
      <c r="G22" s="173"/>
      <c r="H22" s="140"/>
      <c r="I22" s="145"/>
      <c r="J22" s="84"/>
      <c r="K22" s="111"/>
    </row>
    <row r="23" spans="1:11" x14ac:dyDescent="0.2">
      <c r="A23" s="7">
        <v>20</v>
      </c>
      <c r="B23" s="8">
        <v>20</v>
      </c>
      <c r="C23" s="7" t="s">
        <v>137</v>
      </c>
      <c r="D23" s="12">
        <v>71.38</v>
      </c>
      <c r="E23" s="60">
        <v>40063</v>
      </c>
      <c r="F23" s="138" t="s">
        <v>690</v>
      </c>
      <c r="G23" s="173"/>
      <c r="H23" s="140"/>
      <c r="I23" s="145"/>
      <c r="J23" s="84"/>
      <c r="K23" s="111"/>
    </row>
    <row r="24" spans="1:11" x14ac:dyDescent="0.2">
      <c r="A24" s="7">
        <v>21</v>
      </c>
      <c r="B24" s="8">
        <v>21</v>
      </c>
      <c r="C24" s="7" t="s">
        <v>138</v>
      </c>
      <c r="D24" s="12">
        <v>108.93</v>
      </c>
      <c r="E24" s="60">
        <v>41081</v>
      </c>
      <c r="F24" s="113" t="s">
        <v>691</v>
      </c>
      <c r="G24" s="173"/>
      <c r="H24" s="140"/>
      <c r="I24" s="145"/>
      <c r="J24" s="84"/>
      <c r="K24" s="111"/>
    </row>
    <row r="25" spans="1:11" x14ac:dyDescent="0.2">
      <c r="A25" s="7">
        <v>22</v>
      </c>
      <c r="B25" s="8">
        <v>22</v>
      </c>
      <c r="C25" s="7" t="s">
        <v>139</v>
      </c>
      <c r="D25" s="12">
        <v>66.180000000000007</v>
      </c>
      <c r="E25" s="60">
        <v>39722</v>
      </c>
      <c r="F25" s="113" t="s">
        <v>692</v>
      </c>
      <c r="G25" s="173"/>
      <c r="H25" s="140"/>
      <c r="I25" s="145"/>
      <c r="J25" s="84"/>
      <c r="K25" s="111"/>
    </row>
    <row r="26" spans="1:11" x14ac:dyDescent="0.2">
      <c r="A26" s="7">
        <v>23</v>
      </c>
      <c r="B26" s="8">
        <v>23</v>
      </c>
      <c r="C26" s="7" t="s">
        <v>140</v>
      </c>
      <c r="D26" s="12">
        <v>41.37</v>
      </c>
      <c r="E26" s="60">
        <v>41548</v>
      </c>
      <c r="F26" s="138" t="s">
        <v>693</v>
      </c>
      <c r="G26" s="173"/>
      <c r="H26" s="140"/>
      <c r="I26" s="145"/>
      <c r="J26" s="84"/>
      <c r="K26" s="111"/>
    </row>
    <row r="27" spans="1:11" x14ac:dyDescent="0.2">
      <c r="A27" s="14">
        <v>24</v>
      </c>
      <c r="B27" s="8">
        <v>24</v>
      </c>
      <c r="C27" s="142" t="s">
        <v>483</v>
      </c>
      <c r="D27" s="12">
        <v>43.67</v>
      </c>
      <c r="E27" s="60">
        <v>41715</v>
      </c>
      <c r="F27" s="145" t="s">
        <v>694</v>
      </c>
      <c r="G27" s="173"/>
      <c r="H27" s="140"/>
      <c r="I27" s="145"/>
      <c r="J27" s="84"/>
      <c r="K27" s="111"/>
    </row>
    <row r="28" spans="1:11" x14ac:dyDescent="0.2">
      <c r="A28" s="14">
        <v>25</v>
      </c>
      <c r="B28" s="8">
        <v>25</v>
      </c>
      <c r="C28" s="7" t="s">
        <v>141</v>
      </c>
      <c r="D28" s="12">
        <v>71.47</v>
      </c>
      <c r="E28" s="60">
        <v>39722</v>
      </c>
      <c r="F28" s="113" t="s">
        <v>695</v>
      </c>
      <c r="G28" s="83"/>
      <c r="H28" s="145"/>
      <c r="I28" s="145"/>
      <c r="J28" s="84"/>
      <c r="K28" s="111">
        <v>1</v>
      </c>
    </row>
    <row r="29" spans="1:11" x14ac:dyDescent="0.2">
      <c r="A29" s="14">
        <v>26</v>
      </c>
      <c r="B29" s="8">
        <v>26</v>
      </c>
      <c r="C29" s="117" t="s">
        <v>470</v>
      </c>
      <c r="D29" s="12">
        <v>109.6</v>
      </c>
      <c r="E29" s="60">
        <v>41535</v>
      </c>
      <c r="F29" s="145" t="s">
        <v>696</v>
      </c>
      <c r="G29" s="173"/>
      <c r="H29" s="140"/>
      <c r="I29" s="145"/>
      <c r="J29" s="84"/>
      <c r="K29" s="111"/>
    </row>
    <row r="30" spans="1:11" x14ac:dyDescent="0.2">
      <c r="A30" s="14">
        <v>27</v>
      </c>
      <c r="B30" s="8">
        <v>27</v>
      </c>
      <c r="C30" s="1" t="s">
        <v>412</v>
      </c>
      <c r="D30" s="12">
        <v>66.959999999999994</v>
      </c>
      <c r="E30" s="181">
        <v>41366</v>
      </c>
      <c r="F30" s="139" t="s">
        <v>697</v>
      </c>
      <c r="G30" s="83"/>
      <c r="H30" s="140"/>
      <c r="I30" s="145"/>
      <c r="J30" s="84"/>
      <c r="K30" s="111"/>
    </row>
    <row r="31" spans="1:11" x14ac:dyDescent="0.2">
      <c r="A31" s="7">
        <v>28</v>
      </c>
      <c r="B31" s="8">
        <v>28</v>
      </c>
      <c r="C31" s="7" t="s">
        <v>130</v>
      </c>
      <c r="D31" s="12">
        <v>41.54</v>
      </c>
      <c r="E31" s="61"/>
      <c r="F31" s="221" t="s">
        <v>698</v>
      </c>
      <c r="G31" s="182"/>
      <c r="H31" s="140"/>
      <c r="I31" s="145"/>
      <c r="J31" s="84"/>
      <c r="K31" s="111"/>
    </row>
    <row r="32" spans="1:11" x14ac:dyDescent="0.2">
      <c r="A32" s="3">
        <v>29</v>
      </c>
      <c r="B32" s="8">
        <v>29</v>
      </c>
      <c r="C32" s="118" t="s">
        <v>471</v>
      </c>
      <c r="D32" s="12">
        <v>44.31</v>
      </c>
      <c r="E32" s="60">
        <v>41516</v>
      </c>
      <c r="F32" s="19" t="s">
        <v>699</v>
      </c>
      <c r="G32" s="83"/>
      <c r="H32" s="145"/>
      <c r="I32" s="145"/>
      <c r="J32" s="84"/>
      <c r="K32" s="111">
        <v>1</v>
      </c>
    </row>
    <row r="33" spans="1:19" x14ac:dyDescent="0.2">
      <c r="A33" s="3">
        <v>30</v>
      </c>
      <c r="B33" s="8">
        <v>30</v>
      </c>
      <c r="C33" s="7" t="s">
        <v>142</v>
      </c>
      <c r="D33" s="12">
        <v>72.010000000000005</v>
      </c>
      <c r="E33" s="61"/>
      <c r="F33" s="137" t="s">
        <v>700</v>
      </c>
      <c r="G33" s="162"/>
      <c r="H33" s="140"/>
      <c r="I33" s="145"/>
      <c r="J33" s="84"/>
      <c r="K33" s="111"/>
    </row>
    <row r="34" spans="1:19" x14ac:dyDescent="0.2">
      <c r="A34" s="3">
        <v>31</v>
      </c>
      <c r="B34" s="8">
        <v>31</v>
      </c>
      <c r="C34" s="145" t="s">
        <v>495</v>
      </c>
      <c r="D34" s="12">
        <v>110.21</v>
      </c>
      <c r="E34" s="61"/>
      <c r="F34" s="19" t="s">
        <v>701</v>
      </c>
      <c r="G34" s="83"/>
      <c r="H34" s="145"/>
      <c r="I34" s="145"/>
      <c r="J34" s="84"/>
      <c r="K34" s="111">
        <v>1</v>
      </c>
    </row>
    <row r="35" spans="1:19" ht="13.5" thickBot="1" x14ac:dyDescent="0.25">
      <c r="A35" s="3">
        <v>32</v>
      </c>
      <c r="B35" s="8">
        <v>32</v>
      </c>
      <c r="C35" s="7" t="s">
        <v>143</v>
      </c>
      <c r="D35" s="12">
        <v>67.31</v>
      </c>
      <c r="E35" s="60">
        <v>39076</v>
      </c>
      <c r="F35" s="137" t="s">
        <v>702</v>
      </c>
      <c r="G35" s="85"/>
      <c r="H35" s="87"/>
      <c r="I35" s="87"/>
      <c r="J35" s="165"/>
      <c r="K35" s="111">
        <v>1</v>
      </c>
    </row>
    <row r="36" spans="1:19" s="45" customFormat="1" ht="120.75" customHeight="1" thickBot="1" x14ac:dyDescent="0.25">
      <c r="A36" s="46"/>
      <c r="B36" s="224" t="s">
        <v>422</v>
      </c>
      <c r="C36" s="224" t="s">
        <v>437</v>
      </c>
      <c r="D36" s="226" t="s">
        <v>425</v>
      </c>
      <c r="E36" s="230" t="s">
        <v>274</v>
      </c>
      <c r="F36" s="230" t="s">
        <v>525</v>
      </c>
      <c r="G36" s="65" t="s">
        <v>515</v>
      </c>
      <c r="H36" s="65" t="s">
        <v>516</v>
      </c>
      <c r="I36" s="65" t="s">
        <v>488</v>
      </c>
      <c r="J36" s="65" t="s">
        <v>519</v>
      </c>
      <c r="K36" s="65" t="s">
        <v>430</v>
      </c>
      <c r="M36" s="48"/>
      <c r="N36" s="48"/>
      <c r="O36" s="48"/>
      <c r="P36" s="48"/>
      <c r="Q36" s="48"/>
      <c r="R36" s="48"/>
      <c r="S36" s="48"/>
    </row>
    <row r="37" spans="1:19" s="50" customFormat="1" ht="24.75" customHeight="1" thickBot="1" x14ac:dyDescent="0.25">
      <c r="A37" s="55" t="s">
        <v>419</v>
      </c>
      <c r="B37" s="225"/>
      <c r="C37" s="225"/>
      <c r="D37" s="227"/>
      <c r="E37" s="229"/>
      <c r="F37" s="229"/>
      <c r="G37" s="66" t="s">
        <v>419</v>
      </c>
      <c r="H37" s="66" t="s">
        <v>419</v>
      </c>
      <c r="I37" s="66" t="s">
        <v>419</v>
      </c>
      <c r="J37" s="66" t="s">
        <v>419</v>
      </c>
      <c r="K37" s="66" t="s">
        <v>419</v>
      </c>
    </row>
    <row r="38" spans="1:19" x14ac:dyDescent="0.2">
      <c r="A38" s="3">
        <v>33</v>
      </c>
      <c r="B38" s="8">
        <v>33</v>
      </c>
      <c r="C38" s="7" t="s">
        <v>144</v>
      </c>
      <c r="D38" s="12">
        <v>41.7</v>
      </c>
      <c r="E38" s="60">
        <v>39722</v>
      </c>
      <c r="F38" s="113" t="s">
        <v>705</v>
      </c>
      <c r="G38" s="186"/>
      <c r="H38" s="187"/>
      <c r="I38" s="187"/>
      <c r="J38" s="188"/>
      <c r="K38" s="185">
        <v>0</v>
      </c>
    </row>
    <row r="39" spans="1:19" ht="27.75" customHeight="1" x14ac:dyDescent="0.2">
      <c r="A39" s="3">
        <v>34</v>
      </c>
      <c r="B39" s="8">
        <v>34</v>
      </c>
      <c r="C39" s="39" t="s">
        <v>403</v>
      </c>
      <c r="D39" s="12">
        <v>44.53</v>
      </c>
      <c r="E39" s="183" t="s">
        <v>404</v>
      </c>
      <c r="F39" s="220" t="s">
        <v>706</v>
      </c>
      <c r="G39" s="83"/>
      <c r="H39" s="145"/>
      <c r="I39" s="145"/>
      <c r="J39" s="84"/>
      <c r="K39" s="111">
        <v>1</v>
      </c>
    </row>
    <row r="40" spans="1:19" x14ac:dyDescent="0.2">
      <c r="A40" s="3">
        <v>35</v>
      </c>
      <c r="B40" s="8">
        <v>35</v>
      </c>
      <c r="C40" s="7" t="s">
        <v>146</v>
      </c>
      <c r="D40" s="12">
        <v>71.260000000000005</v>
      </c>
      <c r="E40" s="60">
        <v>39722</v>
      </c>
      <c r="F40" s="145" t="s">
        <v>707</v>
      </c>
      <c r="G40" s="173"/>
      <c r="H40" s="140"/>
      <c r="I40" s="145"/>
      <c r="J40" s="84"/>
      <c r="K40" s="111"/>
    </row>
    <row r="41" spans="1:19" x14ac:dyDescent="0.2">
      <c r="A41" s="3">
        <v>36</v>
      </c>
      <c r="B41" s="8">
        <v>36</v>
      </c>
      <c r="C41" s="7" t="s">
        <v>147</v>
      </c>
      <c r="D41" s="12">
        <v>109.58</v>
      </c>
      <c r="E41" s="60">
        <v>41088</v>
      </c>
      <c r="F41" s="113" t="s">
        <v>708</v>
      </c>
      <c r="G41" s="173"/>
      <c r="H41" s="140"/>
      <c r="I41" s="145"/>
      <c r="J41" s="84"/>
      <c r="K41" s="111"/>
    </row>
    <row r="42" spans="1:19" x14ac:dyDescent="0.2">
      <c r="A42" s="3">
        <v>37</v>
      </c>
      <c r="B42" s="8">
        <v>37</v>
      </c>
      <c r="C42" s="7" t="s">
        <v>148</v>
      </c>
      <c r="D42" s="12">
        <v>67.239999999999995</v>
      </c>
      <c r="E42" s="60">
        <v>39722</v>
      </c>
      <c r="F42" s="113" t="s">
        <v>709</v>
      </c>
      <c r="G42" s="173"/>
      <c r="H42" s="140"/>
      <c r="I42" s="145"/>
      <c r="J42" s="84"/>
      <c r="K42" s="111"/>
    </row>
    <row r="43" spans="1:19" x14ac:dyDescent="0.2">
      <c r="A43" s="3">
        <v>38</v>
      </c>
      <c r="B43" s="8">
        <v>38</v>
      </c>
      <c r="C43" s="7" t="s">
        <v>149</v>
      </c>
      <c r="D43" s="12">
        <v>41.96</v>
      </c>
      <c r="E43" s="60">
        <v>39722</v>
      </c>
      <c r="F43" s="113" t="s">
        <v>710</v>
      </c>
      <c r="G43" s="173"/>
      <c r="H43" s="140"/>
      <c r="I43" s="145"/>
      <c r="J43" s="84"/>
      <c r="K43" s="111"/>
    </row>
    <row r="44" spans="1:19" x14ac:dyDescent="0.2">
      <c r="A44" s="3">
        <v>39</v>
      </c>
      <c r="B44" s="8">
        <v>39</v>
      </c>
      <c r="C44" s="7" t="s">
        <v>150</v>
      </c>
      <c r="D44" s="12">
        <v>44.89</v>
      </c>
      <c r="E44" s="167">
        <v>40189</v>
      </c>
      <c r="F44" s="136" t="s">
        <v>711</v>
      </c>
      <c r="G44" s="173"/>
      <c r="H44" s="140"/>
      <c r="I44" s="145"/>
      <c r="J44" s="84"/>
      <c r="K44" s="111"/>
    </row>
    <row r="45" spans="1:19" x14ac:dyDescent="0.2">
      <c r="A45" s="3">
        <v>40</v>
      </c>
      <c r="B45" s="8">
        <v>40</v>
      </c>
      <c r="C45" s="21" t="s">
        <v>329</v>
      </c>
      <c r="D45" s="12">
        <v>71.92</v>
      </c>
      <c r="E45" s="60">
        <v>39722</v>
      </c>
      <c r="F45" s="113" t="s">
        <v>712</v>
      </c>
      <c r="G45" s="83"/>
      <c r="H45" s="140"/>
      <c r="I45" s="145"/>
      <c r="J45" s="84"/>
      <c r="K45" s="111"/>
    </row>
    <row r="46" spans="1:19" x14ac:dyDescent="0.2">
      <c r="A46" s="3">
        <v>41</v>
      </c>
      <c r="B46" s="8">
        <v>41</v>
      </c>
      <c r="C46" s="7" t="s">
        <v>151</v>
      </c>
      <c r="D46" s="12">
        <v>109.8</v>
      </c>
      <c r="E46" s="60">
        <v>39722</v>
      </c>
      <c r="F46" s="113" t="s">
        <v>713</v>
      </c>
      <c r="G46" s="83"/>
      <c r="H46" s="145"/>
      <c r="I46" s="145"/>
      <c r="J46" s="84"/>
      <c r="K46" s="111">
        <v>1</v>
      </c>
    </row>
    <row r="47" spans="1:19" x14ac:dyDescent="0.2">
      <c r="A47" s="3">
        <v>42</v>
      </c>
      <c r="B47" s="8">
        <v>42</v>
      </c>
      <c r="C47" s="7" t="s">
        <v>152</v>
      </c>
      <c r="D47" s="12">
        <v>68.430000000000007</v>
      </c>
      <c r="E47" s="60">
        <v>41088</v>
      </c>
      <c r="F47" s="113" t="s">
        <v>714</v>
      </c>
      <c r="G47" s="83"/>
      <c r="H47" s="140"/>
      <c r="I47" s="145"/>
      <c r="J47" s="84"/>
      <c r="K47" s="111"/>
    </row>
    <row r="48" spans="1:19" x14ac:dyDescent="0.2">
      <c r="A48" s="3">
        <v>43</v>
      </c>
      <c r="B48" s="8">
        <v>43</v>
      </c>
      <c r="C48" s="7" t="s">
        <v>153</v>
      </c>
      <c r="D48" s="12">
        <v>41.99</v>
      </c>
      <c r="E48" s="60">
        <v>40179</v>
      </c>
      <c r="F48" s="113" t="s">
        <v>715</v>
      </c>
      <c r="G48" s="173"/>
      <c r="H48" s="140"/>
      <c r="I48" s="145"/>
      <c r="J48" s="84"/>
      <c r="K48" s="111"/>
    </row>
    <row r="49" spans="1:11" x14ac:dyDescent="0.2">
      <c r="A49" s="3">
        <v>44</v>
      </c>
      <c r="B49" s="8">
        <v>44</v>
      </c>
      <c r="C49" s="7" t="s">
        <v>154</v>
      </c>
      <c r="D49" s="12">
        <v>44.97</v>
      </c>
      <c r="E49" s="60">
        <v>39722</v>
      </c>
      <c r="F49" s="113" t="s">
        <v>716</v>
      </c>
      <c r="G49" s="83"/>
      <c r="H49" s="145"/>
      <c r="I49" s="145"/>
      <c r="J49" s="84"/>
      <c r="K49" s="111">
        <v>1</v>
      </c>
    </row>
    <row r="50" spans="1:11" x14ac:dyDescent="0.2">
      <c r="A50" s="3">
        <v>45</v>
      </c>
      <c r="B50" s="8">
        <v>45</v>
      </c>
      <c r="C50" s="7" t="s">
        <v>155</v>
      </c>
      <c r="D50" s="12">
        <v>71.94</v>
      </c>
      <c r="E50" s="61"/>
      <c r="F50" s="113" t="s">
        <v>717</v>
      </c>
      <c r="G50" s="83"/>
      <c r="H50" s="145"/>
      <c r="I50" s="145"/>
      <c r="J50" s="84"/>
      <c r="K50" s="111">
        <v>1</v>
      </c>
    </row>
    <row r="51" spans="1:11" x14ac:dyDescent="0.2">
      <c r="A51" s="3">
        <v>46</v>
      </c>
      <c r="B51" s="8">
        <v>46</v>
      </c>
      <c r="C51" s="143" t="s">
        <v>484</v>
      </c>
      <c r="D51" s="12">
        <v>71.88</v>
      </c>
      <c r="E51" s="60">
        <v>39722</v>
      </c>
      <c r="F51" s="145" t="s">
        <v>718</v>
      </c>
      <c r="G51" s="173"/>
      <c r="H51" s="140"/>
      <c r="I51" s="145"/>
      <c r="J51" s="84"/>
      <c r="K51" s="111"/>
    </row>
    <row r="52" spans="1:11" x14ac:dyDescent="0.2">
      <c r="A52" s="3">
        <v>47</v>
      </c>
      <c r="B52" s="8">
        <v>47</v>
      </c>
      <c r="C52" s="119" t="s">
        <v>472</v>
      </c>
      <c r="D52" s="12">
        <v>43.98</v>
      </c>
      <c r="E52" s="60">
        <v>41500</v>
      </c>
      <c r="F52" s="145" t="s">
        <v>719</v>
      </c>
      <c r="G52" s="83"/>
      <c r="H52" s="145"/>
      <c r="I52" s="145"/>
      <c r="J52" s="84"/>
      <c r="K52" s="111">
        <v>1</v>
      </c>
    </row>
    <row r="53" spans="1:11" ht="12" customHeight="1" x14ac:dyDescent="0.2">
      <c r="A53" s="3">
        <v>48</v>
      </c>
      <c r="B53" s="8">
        <v>48</v>
      </c>
      <c r="C53" s="21" t="s">
        <v>331</v>
      </c>
      <c r="D53" s="12">
        <v>41.54</v>
      </c>
      <c r="E53" s="60">
        <v>40504</v>
      </c>
      <c r="F53" s="138" t="s">
        <v>720</v>
      </c>
      <c r="G53" s="83"/>
      <c r="H53" s="140"/>
      <c r="I53" s="145"/>
      <c r="J53" s="84"/>
      <c r="K53" s="111"/>
    </row>
    <row r="54" spans="1:11" x14ac:dyDescent="0.2">
      <c r="A54" s="3">
        <v>49</v>
      </c>
      <c r="B54" s="8">
        <v>49</v>
      </c>
      <c r="C54" s="7" t="s">
        <v>156</v>
      </c>
      <c r="D54" s="12">
        <v>67.040000000000006</v>
      </c>
      <c r="E54" s="169"/>
      <c r="F54" s="136" t="s">
        <v>721</v>
      </c>
      <c r="G54" s="83"/>
      <c r="H54" s="145"/>
      <c r="I54" s="145"/>
      <c r="J54" s="84"/>
      <c r="K54" s="111">
        <v>1</v>
      </c>
    </row>
    <row r="55" spans="1:11" x14ac:dyDescent="0.2">
      <c r="A55" s="3">
        <v>50</v>
      </c>
      <c r="B55" s="8">
        <v>50</v>
      </c>
      <c r="C55" s="7" t="s">
        <v>157</v>
      </c>
      <c r="D55" s="12">
        <v>107.55</v>
      </c>
      <c r="E55" s="60">
        <v>39462</v>
      </c>
      <c r="F55" s="145" t="s">
        <v>722</v>
      </c>
      <c r="G55" s="173"/>
      <c r="H55" s="140"/>
      <c r="I55" s="145"/>
      <c r="J55" s="84"/>
      <c r="K55" s="111"/>
    </row>
    <row r="56" spans="1:11" x14ac:dyDescent="0.2">
      <c r="A56" s="3">
        <v>51</v>
      </c>
      <c r="B56" s="8">
        <v>51</v>
      </c>
      <c r="C56" s="7" t="s">
        <v>158</v>
      </c>
      <c r="D56" s="12">
        <v>71.8</v>
      </c>
      <c r="E56" s="60">
        <v>39722</v>
      </c>
      <c r="F56" s="138" t="s">
        <v>723</v>
      </c>
      <c r="G56" s="173"/>
      <c r="H56" s="140"/>
      <c r="I56" s="145"/>
      <c r="J56" s="84"/>
      <c r="K56" s="111"/>
    </row>
    <row r="57" spans="1:11" x14ac:dyDescent="0.2">
      <c r="A57" s="3">
        <v>52</v>
      </c>
      <c r="B57" s="8">
        <v>52</v>
      </c>
      <c r="C57" s="7" t="s">
        <v>159</v>
      </c>
      <c r="D57" s="12">
        <v>44.01</v>
      </c>
      <c r="E57" s="61"/>
      <c r="F57" s="145" t="s">
        <v>724</v>
      </c>
      <c r="G57" s="83"/>
      <c r="H57" s="145"/>
      <c r="I57" s="145"/>
      <c r="J57" s="84"/>
      <c r="K57" s="111">
        <v>1</v>
      </c>
    </row>
    <row r="58" spans="1:11" x14ac:dyDescent="0.2">
      <c r="A58" s="3">
        <v>53</v>
      </c>
      <c r="B58" s="8">
        <v>53</v>
      </c>
      <c r="C58" s="21" t="s">
        <v>306</v>
      </c>
      <c r="D58" s="12">
        <v>40.799999999999997</v>
      </c>
      <c r="E58" s="60">
        <v>41071</v>
      </c>
      <c r="F58" s="138" t="s">
        <v>725</v>
      </c>
      <c r="G58" s="162"/>
      <c r="H58" s="140"/>
      <c r="I58" s="145"/>
      <c r="J58" s="84"/>
      <c r="K58" s="111"/>
    </row>
    <row r="59" spans="1:11" x14ac:dyDescent="0.2">
      <c r="A59" s="3">
        <v>54</v>
      </c>
      <c r="B59" s="8">
        <v>54</v>
      </c>
      <c r="C59" s="7" t="s">
        <v>160</v>
      </c>
      <c r="D59" s="12">
        <v>65.94</v>
      </c>
      <c r="E59" s="60">
        <v>41353</v>
      </c>
      <c r="F59" s="113" t="s">
        <v>726</v>
      </c>
      <c r="G59" s="83"/>
      <c r="H59" s="140"/>
      <c r="I59" s="145"/>
      <c r="J59" s="84"/>
      <c r="K59" s="111"/>
    </row>
    <row r="60" spans="1:11" x14ac:dyDescent="0.2">
      <c r="A60" s="3">
        <v>55</v>
      </c>
      <c r="B60" s="8">
        <v>55</v>
      </c>
      <c r="C60" s="120" t="s">
        <v>473</v>
      </c>
      <c r="D60" s="12">
        <v>107.6</v>
      </c>
      <c r="E60" s="60">
        <v>41423</v>
      </c>
      <c r="F60" s="145" t="s">
        <v>727</v>
      </c>
      <c r="G60" s="83"/>
      <c r="H60" s="140"/>
      <c r="I60" s="145"/>
      <c r="J60" s="84"/>
      <c r="K60" s="111"/>
    </row>
    <row r="61" spans="1:11" x14ac:dyDescent="0.2">
      <c r="A61" s="3">
        <v>56</v>
      </c>
      <c r="B61" s="8">
        <v>56</v>
      </c>
      <c r="C61" s="145" t="s">
        <v>496</v>
      </c>
      <c r="D61" s="12">
        <v>71.739999999999995</v>
      </c>
      <c r="E61" s="60"/>
      <c r="F61" s="145" t="s">
        <v>728</v>
      </c>
      <c r="G61" s="173"/>
      <c r="H61" s="140"/>
      <c r="I61" s="145"/>
      <c r="J61" s="84"/>
      <c r="K61" s="111"/>
    </row>
    <row r="62" spans="1:11" x14ac:dyDescent="0.2">
      <c r="A62" s="3">
        <v>57</v>
      </c>
      <c r="B62" s="8">
        <v>57</v>
      </c>
      <c r="C62" s="121" t="s">
        <v>474</v>
      </c>
      <c r="D62" s="12">
        <v>43.97</v>
      </c>
      <c r="E62" s="60">
        <v>41548</v>
      </c>
      <c r="F62" s="145" t="s">
        <v>729</v>
      </c>
      <c r="G62" s="173"/>
      <c r="H62" s="140"/>
      <c r="I62" s="145"/>
      <c r="J62" s="84"/>
      <c r="K62" s="111"/>
    </row>
    <row r="63" spans="1:11" x14ac:dyDescent="0.2">
      <c r="A63" s="3">
        <v>58</v>
      </c>
      <c r="B63" s="8">
        <v>58</v>
      </c>
      <c r="C63" s="7" t="s">
        <v>161</v>
      </c>
      <c r="D63" s="12">
        <v>41</v>
      </c>
      <c r="E63" s="60">
        <v>39722</v>
      </c>
      <c r="F63" s="113" t="s">
        <v>730</v>
      </c>
      <c r="G63" s="173"/>
      <c r="H63" s="140"/>
      <c r="I63" s="145"/>
      <c r="J63" s="84"/>
      <c r="K63" s="111"/>
    </row>
    <row r="64" spans="1:11" x14ac:dyDescent="0.2">
      <c r="A64" s="8">
        <v>59</v>
      </c>
      <c r="B64" s="8">
        <v>59</v>
      </c>
      <c r="C64" s="7" t="s">
        <v>162</v>
      </c>
      <c r="D64" s="12">
        <v>66.67</v>
      </c>
      <c r="E64" s="176">
        <v>39722</v>
      </c>
      <c r="F64" s="19" t="s">
        <v>731</v>
      </c>
      <c r="G64" s="83"/>
      <c r="H64" s="145"/>
      <c r="I64" s="145"/>
      <c r="J64" s="84"/>
      <c r="K64" s="111">
        <v>1</v>
      </c>
    </row>
    <row r="65" spans="1:19" x14ac:dyDescent="0.2">
      <c r="A65" s="8">
        <v>60</v>
      </c>
      <c r="B65" s="8">
        <v>60</v>
      </c>
      <c r="C65" s="145" t="s">
        <v>497</v>
      </c>
      <c r="D65" s="12">
        <v>106</v>
      </c>
      <c r="E65" s="60">
        <v>41652</v>
      </c>
      <c r="F65" s="145" t="s">
        <v>732</v>
      </c>
      <c r="G65" s="173"/>
      <c r="H65" s="140"/>
      <c r="I65" s="145"/>
      <c r="J65" s="84"/>
      <c r="K65" s="111"/>
    </row>
    <row r="66" spans="1:19" ht="25.5" customHeight="1" x14ac:dyDescent="0.2">
      <c r="A66" s="8">
        <v>61</v>
      </c>
      <c r="B66" s="8">
        <v>61</v>
      </c>
      <c r="C66" s="22" t="s">
        <v>307</v>
      </c>
      <c r="D66" s="12">
        <v>71.78</v>
      </c>
      <c r="E66" s="184">
        <v>41088</v>
      </c>
      <c r="F66" s="18" t="s">
        <v>733</v>
      </c>
      <c r="G66" s="173"/>
      <c r="H66" s="140"/>
      <c r="I66" s="145"/>
      <c r="J66" s="84"/>
      <c r="K66" s="111"/>
    </row>
    <row r="67" spans="1:19" x14ac:dyDescent="0.2">
      <c r="A67" s="8">
        <v>62</v>
      </c>
      <c r="B67" s="8">
        <v>62</v>
      </c>
      <c r="C67" s="21" t="s">
        <v>308</v>
      </c>
      <c r="D67" s="12">
        <v>44.2</v>
      </c>
      <c r="E67" s="60">
        <v>40353</v>
      </c>
      <c r="F67" s="145" t="s">
        <v>734</v>
      </c>
      <c r="G67" s="173"/>
      <c r="H67" s="140"/>
      <c r="I67" s="145"/>
      <c r="J67" s="84"/>
      <c r="K67" s="111"/>
    </row>
    <row r="68" spans="1:19" x14ac:dyDescent="0.2">
      <c r="A68" s="8">
        <v>63</v>
      </c>
      <c r="B68" s="8">
        <v>63</v>
      </c>
      <c r="C68" s="7" t="s">
        <v>163</v>
      </c>
      <c r="D68" s="12">
        <v>40.76</v>
      </c>
      <c r="E68" s="60">
        <v>41353</v>
      </c>
      <c r="F68" s="113" t="s">
        <v>735</v>
      </c>
      <c r="G68" s="83"/>
      <c r="H68" s="145"/>
      <c r="I68" s="145"/>
      <c r="J68" s="84"/>
      <c r="K68" s="111">
        <v>1</v>
      </c>
    </row>
    <row r="69" spans="1:19" ht="13.5" thickBot="1" x14ac:dyDescent="0.25">
      <c r="A69" s="8">
        <v>64</v>
      </c>
      <c r="B69" s="8">
        <v>64</v>
      </c>
      <c r="C69" s="7" t="s">
        <v>164</v>
      </c>
      <c r="D69" s="12">
        <v>66.12</v>
      </c>
      <c r="E69" s="60">
        <v>39722</v>
      </c>
      <c r="F69" s="113" t="s">
        <v>736</v>
      </c>
      <c r="G69" s="85"/>
      <c r="H69" s="87"/>
      <c r="I69" s="87"/>
      <c r="J69" s="165"/>
      <c r="K69" s="111">
        <v>1</v>
      </c>
    </row>
    <row r="70" spans="1:19" s="45" customFormat="1" ht="119.25" customHeight="1" thickBot="1" x14ac:dyDescent="0.25">
      <c r="A70" s="46"/>
      <c r="B70" s="224" t="s">
        <v>422</v>
      </c>
      <c r="C70" s="224" t="s">
        <v>437</v>
      </c>
      <c r="D70" s="226" t="s">
        <v>425</v>
      </c>
      <c r="E70" s="230" t="s">
        <v>274</v>
      </c>
      <c r="F70" s="230" t="s">
        <v>525</v>
      </c>
      <c r="G70" s="65" t="s">
        <v>515</v>
      </c>
      <c r="H70" s="65" t="s">
        <v>516</v>
      </c>
      <c r="I70" s="65" t="s">
        <v>488</v>
      </c>
      <c r="J70" s="65" t="s">
        <v>519</v>
      </c>
      <c r="K70" s="65" t="s">
        <v>430</v>
      </c>
      <c r="M70" s="48"/>
      <c r="N70" s="48"/>
      <c r="O70" s="48"/>
      <c r="P70" s="48"/>
      <c r="Q70" s="48"/>
      <c r="R70" s="48"/>
      <c r="S70" s="48"/>
    </row>
    <row r="71" spans="1:19" s="50" customFormat="1" ht="24.75" customHeight="1" thickBot="1" x14ac:dyDescent="0.25">
      <c r="A71" s="55" t="s">
        <v>419</v>
      </c>
      <c r="B71" s="225"/>
      <c r="C71" s="225"/>
      <c r="D71" s="227"/>
      <c r="E71" s="229"/>
      <c r="F71" s="229"/>
      <c r="G71" s="66" t="s">
        <v>419</v>
      </c>
      <c r="H71" s="66" t="s">
        <v>419</v>
      </c>
      <c r="I71" s="66" t="s">
        <v>419</v>
      </c>
      <c r="J71" s="66" t="s">
        <v>419</v>
      </c>
      <c r="K71" s="66" t="s">
        <v>419</v>
      </c>
    </row>
    <row r="72" spans="1:19" x14ac:dyDescent="0.2">
      <c r="A72" s="8">
        <v>65</v>
      </c>
      <c r="B72" s="8">
        <v>65</v>
      </c>
      <c r="C72" s="21" t="s">
        <v>362</v>
      </c>
      <c r="D72" s="12">
        <v>108.15</v>
      </c>
      <c r="E72" s="60">
        <v>41059</v>
      </c>
      <c r="F72" s="145" t="s">
        <v>737</v>
      </c>
      <c r="G72" s="80"/>
      <c r="H72" s="156"/>
      <c r="I72" s="156"/>
      <c r="J72" s="157"/>
      <c r="K72" s="111">
        <v>1</v>
      </c>
    </row>
    <row r="73" spans="1:19" x14ac:dyDescent="0.2">
      <c r="A73" s="8">
        <v>66</v>
      </c>
      <c r="B73" s="8">
        <v>66</v>
      </c>
      <c r="C73" s="1" t="s">
        <v>400</v>
      </c>
      <c r="D73" s="12">
        <v>71.599999999999994</v>
      </c>
      <c r="E73" s="60">
        <v>41288</v>
      </c>
      <c r="F73" s="145" t="s">
        <v>738</v>
      </c>
      <c r="G73" s="83"/>
      <c r="H73" s="140"/>
      <c r="I73" s="145"/>
      <c r="J73" s="84"/>
      <c r="K73" s="111"/>
    </row>
    <row r="74" spans="1:19" x14ac:dyDescent="0.2">
      <c r="A74" s="8">
        <v>67</v>
      </c>
      <c r="B74" s="8">
        <v>67</v>
      </c>
      <c r="C74" s="7" t="s">
        <v>165</v>
      </c>
      <c r="D74" s="12">
        <v>44.21</v>
      </c>
      <c r="E74" s="60">
        <v>39722</v>
      </c>
      <c r="F74" s="113" t="s">
        <v>739</v>
      </c>
      <c r="G74" s="173"/>
      <c r="H74" s="140"/>
      <c r="I74" s="145"/>
      <c r="J74" s="84"/>
      <c r="K74" s="111"/>
    </row>
    <row r="75" spans="1:19" x14ac:dyDescent="0.2">
      <c r="A75" s="8">
        <v>68</v>
      </c>
      <c r="B75" s="8">
        <v>68</v>
      </c>
      <c r="C75" s="7" t="s">
        <v>166</v>
      </c>
      <c r="D75" s="12">
        <v>40.69</v>
      </c>
      <c r="E75" s="60">
        <v>40606</v>
      </c>
      <c r="F75" s="113" t="s">
        <v>740</v>
      </c>
      <c r="G75" s="83"/>
      <c r="H75" s="145"/>
      <c r="I75" s="145"/>
      <c r="J75" s="84"/>
      <c r="K75" s="166">
        <v>0</v>
      </c>
    </row>
    <row r="76" spans="1:19" x14ac:dyDescent="0.2">
      <c r="A76" s="8">
        <v>69</v>
      </c>
      <c r="B76" s="8">
        <v>69</v>
      </c>
      <c r="C76" s="21" t="s">
        <v>309</v>
      </c>
      <c r="D76" s="12">
        <v>65.98</v>
      </c>
      <c r="E76" s="60">
        <v>40704</v>
      </c>
      <c r="F76" s="138" t="s">
        <v>741</v>
      </c>
      <c r="G76" s="173"/>
      <c r="H76" s="140"/>
      <c r="I76" s="145"/>
      <c r="J76" s="84"/>
      <c r="K76" s="111"/>
    </row>
    <row r="77" spans="1:19" x14ac:dyDescent="0.2">
      <c r="A77" s="8">
        <v>70</v>
      </c>
      <c r="B77" s="8">
        <v>70</v>
      </c>
      <c r="C77" s="21" t="s">
        <v>339</v>
      </c>
      <c r="D77" s="12">
        <v>108.49</v>
      </c>
      <c r="E77" s="60">
        <v>40495</v>
      </c>
      <c r="F77" s="138" t="s">
        <v>742</v>
      </c>
      <c r="G77" s="173"/>
      <c r="H77" s="140"/>
      <c r="I77" s="145"/>
      <c r="J77" s="84"/>
      <c r="K77" s="111"/>
    </row>
    <row r="78" spans="1:19" x14ac:dyDescent="0.2">
      <c r="A78" s="8">
        <v>71</v>
      </c>
      <c r="B78" s="8">
        <v>71</v>
      </c>
      <c r="C78" s="7" t="s">
        <v>167</v>
      </c>
      <c r="D78" s="12">
        <v>72.069999999999993</v>
      </c>
      <c r="E78" s="60">
        <v>39722</v>
      </c>
      <c r="F78" s="145" t="s">
        <v>743</v>
      </c>
      <c r="G78" s="83"/>
      <c r="H78" s="145"/>
      <c r="I78" s="145"/>
      <c r="J78" s="84"/>
      <c r="K78" s="189">
        <v>2</v>
      </c>
    </row>
    <row r="79" spans="1:19" x14ac:dyDescent="0.2">
      <c r="A79" s="8">
        <v>72</v>
      </c>
      <c r="B79" s="8">
        <v>72</v>
      </c>
      <c r="C79" s="7" t="s">
        <v>168</v>
      </c>
      <c r="D79" s="12">
        <v>44.42</v>
      </c>
      <c r="E79" s="60">
        <v>40609</v>
      </c>
      <c r="F79" s="113" t="s">
        <v>744</v>
      </c>
      <c r="G79" s="173"/>
      <c r="H79" s="140"/>
      <c r="I79" s="145"/>
      <c r="J79" s="84"/>
      <c r="K79" s="111"/>
    </row>
    <row r="80" spans="1:19" x14ac:dyDescent="0.2">
      <c r="A80" s="8">
        <v>73</v>
      </c>
      <c r="B80" s="8">
        <v>73</v>
      </c>
      <c r="C80" s="7" t="s">
        <v>169</v>
      </c>
      <c r="D80" s="12">
        <v>41.4</v>
      </c>
      <c r="E80" s="60">
        <v>39722</v>
      </c>
      <c r="F80" s="113" t="s">
        <v>745</v>
      </c>
      <c r="G80" s="173"/>
      <c r="H80" s="140"/>
      <c r="I80" s="145"/>
      <c r="J80" s="84"/>
      <c r="K80" s="111"/>
    </row>
    <row r="81" spans="1:11" x14ac:dyDescent="0.2">
      <c r="A81" s="8">
        <v>74</v>
      </c>
      <c r="B81" s="8">
        <v>74</v>
      </c>
      <c r="C81" s="7" t="s">
        <v>170</v>
      </c>
      <c r="D81" s="12">
        <v>66.150000000000006</v>
      </c>
      <c r="E81" s="60">
        <v>40732</v>
      </c>
      <c r="F81" s="113" t="s">
        <v>746</v>
      </c>
      <c r="G81" s="83"/>
      <c r="H81" s="145"/>
      <c r="I81" s="145"/>
      <c r="J81" s="84"/>
      <c r="K81" s="111">
        <v>1</v>
      </c>
    </row>
    <row r="82" spans="1:11" x14ac:dyDescent="0.2">
      <c r="A82" s="8">
        <v>75</v>
      </c>
      <c r="B82" s="8">
        <v>75</v>
      </c>
      <c r="C82" s="7" t="s">
        <v>171</v>
      </c>
      <c r="D82" s="12">
        <v>106.34</v>
      </c>
      <c r="E82" s="60">
        <v>40275</v>
      </c>
      <c r="F82" s="113" t="s">
        <v>747</v>
      </c>
      <c r="G82" s="173"/>
      <c r="H82" s="140"/>
      <c r="I82" s="145"/>
      <c r="J82" s="84"/>
      <c r="K82" s="111"/>
    </row>
    <row r="83" spans="1:11" x14ac:dyDescent="0.2">
      <c r="A83" s="8">
        <v>76</v>
      </c>
      <c r="B83" s="8">
        <v>76</v>
      </c>
      <c r="C83" s="7" t="s">
        <v>172</v>
      </c>
      <c r="D83" s="12">
        <v>72.38</v>
      </c>
      <c r="E83" s="60">
        <v>40606</v>
      </c>
      <c r="F83" s="145" t="s">
        <v>748</v>
      </c>
      <c r="G83" s="173"/>
      <c r="H83" s="140"/>
      <c r="I83" s="145"/>
      <c r="J83" s="84"/>
      <c r="K83" s="111"/>
    </row>
    <row r="84" spans="1:11" x14ac:dyDescent="0.2">
      <c r="A84" s="8">
        <v>77</v>
      </c>
      <c r="B84" s="8">
        <v>77</v>
      </c>
      <c r="C84" s="24" t="s">
        <v>361</v>
      </c>
      <c r="D84" s="12">
        <v>44.58</v>
      </c>
      <c r="E84" s="60">
        <v>40606</v>
      </c>
      <c r="F84" s="113" t="s">
        <v>749</v>
      </c>
      <c r="G84" s="173"/>
      <c r="H84" s="140"/>
      <c r="I84" s="145"/>
      <c r="J84" s="84"/>
      <c r="K84" s="111"/>
    </row>
    <row r="85" spans="1:11" x14ac:dyDescent="0.2">
      <c r="A85" s="8">
        <v>78</v>
      </c>
      <c r="B85" s="8">
        <v>78</v>
      </c>
      <c r="C85" s="21" t="s">
        <v>310</v>
      </c>
      <c r="D85" s="12">
        <v>41.51</v>
      </c>
      <c r="E85" s="60">
        <v>41426</v>
      </c>
      <c r="F85" s="138" t="s">
        <v>750</v>
      </c>
      <c r="G85" s="83"/>
      <c r="H85" s="145"/>
      <c r="I85" s="145"/>
      <c r="J85" s="84"/>
      <c r="K85" s="111">
        <v>1</v>
      </c>
    </row>
    <row r="86" spans="1:11" x14ac:dyDescent="0.2">
      <c r="A86" s="8">
        <v>79</v>
      </c>
      <c r="B86" s="8">
        <v>79</v>
      </c>
      <c r="C86" s="7" t="s">
        <v>173</v>
      </c>
      <c r="D86" s="12">
        <v>66.31</v>
      </c>
      <c r="E86" s="60">
        <v>39722</v>
      </c>
      <c r="F86" s="113" t="s">
        <v>751</v>
      </c>
      <c r="G86" s="83"/>
      <c r="H86" s="145"/>
      <c r="I86" s="145"/>
      <c r="J86" s="84"/>
      <c r="K86" s="111">
        <v>1</v>
      </c>
    </row>
    <row r="87" spans="1:11" x14ac:dyDescent="0.2">
      <c r="A87" s="8">
        <v>80</v>
      </c>
      <c r="B87" s="8">
        <v>80</v>
      </c>
      <c r="C87" s="7" t="s">
        <v>174</v>
      </c>
      <c r="D87" s="12">
        <v>106.57</v>
      </c>
      <c r="E87" s="60">
        <v>41088</v>
      </c>
      <c r="F87" s="113" t="s">
        <v>752</v>
      </c>
      <c r="G87" s="83"/>
      <c r="H87" s="145"/>
      <c r="I87" s="145"/>
      <c r="J87" s="84"/>
      <c r="K87" s="111">
        <v>1</v>
      </c>
    </row>
    <row r="88" spans="1:11" x14ac:dyDescent="0.2">
      <c r="A88" s="8">
        <v>81</v>
      </c>
      <c r="B88" s="8">
        <v>81</v>
      </c>
      <c r="C88" s="7" t="s">
        <v>175</v>
      </c>
      <c r="D88" s="12">
        <v>72.3</v>
      </c>
      <c r="E88" s="60">
        <v>39722</v>
      </c>
      <c r="F88" s="113" t="s">
        <v>753</v>
      </c>
      <c r="G88" s="173"/>
      <c r="H88" s="140"/>
      <c r="I88" s="145"/>
      <c r="J88" s="84"/>
      <c r="K88" s="111"/>
    </row>
    <row r="89" spans="1:11" x14ac:dyDescent="0.2">
      <c r="A89" s="8">
        <v>82</v>
      </c>
      <c r="B89" s="8">
        <v>82</v>
      </c>
      <c r="C89" s="113" t="s">
        <v>175</v>
      </c>
      <c r="D89" s="12">
        <v>44.21</v>
      </c>
      <c r="E89" s="60">
        <v>39994</v>
      </c>
      <c r="F89" s="145" t="s">
        <v>754</v>
      </c>
      <c r="G89" s="173"/>
      <c r="H89" s="140"/>
      <c r="I89" s="145"/>
      <c r="J89" s="84"/>
      <c r="K89" s="111"/>
    </row>
    <row r="90" spans="1:11" x14ac:dyDescent="0.2">
      <c r="A90" s="8">
        <v>83</v>
      </c>
      <c r="B90" s="8">
        <v>83</v>
      </c>
      <c r="C90" s="144" t="s">
        <v>485</v>
      </c>
      <c r="D90" s="12">
        <v>41.47</v>
      </c>
      <c r="E90" s="60"/>
      <c r="F90" s="145" t="s">
        <v>755</v>
      </c>
      <c r="G90" s="173"/>
      <c r="H90" s="140"/>
      <c r="I90" s="145"/>
      <c r="J90" s="84"/>
      <c r="K90" s="111"/>
    </row>
    <row r="91" spans="1:11" x14ac:dyDescent="0.2">
      <c r="A91" s="8">
        <v>84</v>
      </c>
      <c r="B91" s="8">
        <v>84</v>
      </c>
      <c r="C91" s="145" t="s">
        <v>498</v>
      </c>
      <c r="D91" s="12">
        <v>66.41</v>
      </c>
      <c r="E91" s="60">
        <v>42044</v>
      </c>
      <c r="F91" s="145" t="s">
        <v>756</v>
      </c>
      <c r="G91" s="173"/>
      <c r="H91" s="140"/>
      <c r="I91" s="145"/>
      <c r="J91" s="84"/>
      <c r="K91" s="111"/>
    </row>
    <row r="92" spans="1:11" x14ac:dyDescent="0.2">
      <c r="A92" s="8">
        <v>85</v>
      </c>
      <c r="B92" s="8">
        <v>85</v>
      </c>
      <c r="C92" s="7" t="s">
        <v>311</v>
      </c>
      <c r="D92" s="12">
        <v>109.85</v>
      </c>
      <c r="E92" s="60">
        <v>40632</v>
      </c>
      <c r="F92" s="113" t="s">
        <v>757</v>
      </c>
      <c r="G92" s="173"/>
      <c r="H92" s="140"/>
      <c r="I92" s="145"/>
      <c r="J92" s="84"/>
      <c r="K92" s="111"/>
    </row>
    <row r="93" spans="1:11" x14ac:dyDescent="0.2">
      <c r="A93" s="8">
        <v>86</v>
      </c>
      <c r="B93" s="8">
        <v>86</v>
      </c>
      <c r="C93" s="7" t="s">
        <v>176</v>
      </c>
      <c r="D93" s="12">
        <v>72.540000000000006</v>
      </c>
      <c r="E93" s="60">
        <v>39722</v>
      </c>
      <c r="F93" s="113" t="s">
        <v>758</v>
      </c>
      <c r="G93" s="173"/>
      <c r="H93" s="140"/>
      <c r="I93" s="145"/>
      <c r="J93" s="84"/>
      <c r="K93" s="111"/>
    </row>
    <row r="94" spans="1:11" x14ac:dyDescent="0.2">
      <c r="A94" s="1">
        <v>87</v>
      </c>
      <c r="B94" s="8">
        <v>87</v>
      </c>
      <c r="C94" s="7" t="s">
        <v>177</v>
      </c>
      <c r="D94" s="12">
        <v>45.17</v>
      </c>
      <c r="E94" s="60">
        <v>39722</v>
      </c>
      <c r="F94" s="113" t="s">
        <v>759</v>
      </c>
      <c r="G94" s="83"/>
      <c r="H94" s="145"/>
      <c r="I94" s="145"/>
      <c r="J94" s="84"/>
      <c r="K94" s="111">
        <v>1</v>
      </c>
    </row>
    <row r="95" spans="1:11" x14ac:dyDescent="0.2">
      <c r="A95" s="1">
        <v>88</v>
      </c>
      <c r="B95" s="8">
        <v>88</v>
      </c>
      <c r="C95" s="7" t="s">
        <v>178</v>
      </c>
      <c r="D95" s="12">
        <v>41.7</v>
      </c>
      <c r="E95" s="60">
        <v>39722</v>
      </c>
      <c r="F95" s="113" t="s">
        <v>760</v>
      </c>
      <c r="G95" s="83"/>
      <c r="H95" s="145"/>
      <c r="I95" s="145"/>
      <c r="J95" s="84"/>
      <c r="K95" s="111">
        <v>1</v>
      </c>
    </row>
    <row r="96" spans="1:11" x14ac:dyDescent="0.2">
      <c r="A96" s="1">
        <v>89</v>
      </c>
      <c r="B96" s="8">
        <v>89</v>
      </c>
      <c r="C96" s="7" t="s">
        <v>179</v>
      </c>
      <c r="D96" s="12">
        <v>67.34</v>
      </c>
      <c r="E96" s="60">
        <v>41088</v>
      </c>
      <c r="F96" s="145" t="s">
        <v>761</v>
      </c>
      <c r="G96" s="83"/>
      <c r="H96" s="145"/>
      <c r="I96" s="145"/>
      <c r="J96" s="84"/>
      <c r="K96" s="111">
        <v>1</v>
      </c>
    </row>
    <row r="97" spans="1:19" x14ac:dyDescent="0.2">
      <c r="A97" s="1">
        <v>90</v>
      </c>
      <c r="B97" s="8">
        <v>90</v>
      </c>
      <c r="C97" s="7" t="s">
        <v>180</v>
      </c>
      <c r="D97" s="12">
        <v>108.13</v>
      </c>
      <c r="E97" s="176">
        <v>39722</v>
      </c>
      <c r="F97" s="19" t="s">
        <v>762</v>
      </c>
      <c r="G97" s="158"/>
      <c r="H97" s="140"/>
      <c r="I97" s="145"/>
      <c r="J97" s="84"/>
      <c r="K97" s="111"/>
    </row>
    <row r="98" spans="1:19" x14ac:dyDescent="0.2">
      <c r="A98" s="3">
        <v>91</v>
      </c>
      <c r="B98" s="12">
        <v>15.16</v>
      </c>
      <c r="C98" s="21" t="s">
        <v>313</v>
      </c>
      <c r="D98" s="12">
        <v>31.6</v>
      </c>
      <c r="E98" s="38"/>
      <c r="F98" s="145" t="s">
        <v>763</v>
      </c>
      <c r="G98" s="83"/>
      <c r="H98" s="140"/>
      <c r="I98" s="145"/>
      <c r="J98" s="84"/>
      <c r="K98" s="111"/>
    </row>
    <row r="99" spans="1:19" x14ac:dyDescent="0.2">
      <c r="A99" s="3">
        <v>93</v>
      </c>
      <c r="B99" s="8">
        <v>43</v>
      </c>
      <c r="C99" s="21" t="s">
        <v>316</v>
      </c>
      <c r="D99" s="12">
        <v>10.8</v>
      </c>
      <c r="E99" s="38"/>
      <c r="F99" s="145" t="s">
        <v>764</v>
      </c>
      <c r="G99" s="83"/>
      <c r="H99" s="140"/>
      <c r="I99" s="145"/>
      <c r="J99" s="84"/>
      <c r="K99" s="111"/>
    </row>
    <row r="100" spans="1:19" x14ac:dyDescent="0.2">
      <c r="A100" s="3">
        <v>94</v>
      </c>
      <c r="B100" s="8">
        <v>42</v>
      </c>
      <c r="C100" s="21" t="s">
        <v>316</v>
      </c>
      <c r="D100" s="12">
        <v>16.88</v>
      </c>
      <c r="E100" s="38"/>
      <c r="F100" s="145" t="s">
        <v>765</v>
      </c>
      <c r="G100" s="83"/>
      <c r="H100" s="140"/>
      <c r="I100" s="145"/>
      <c r="J100" s="84"/>
      <c r="K100" s="111"/>
    </row>
    <row r="101" spans="1:19" x14ac:dyDescent="0.2">
      <c r="A101" s="3">
        <v>95</v>
      </c>
      <c r="B101" s="8">
        <v>26</v>
      </c>
      <c r="C101" s="21" t="s">
        <v>340</v>
      </c>
      <c r="D101" s="12">
        <v>12.37</v>
      </c>
      <c r="E101" s="38"/>
      <c r="F101" s="145" t="s">
        <v>766</v>
      </c>
      <c r="G101" s="83"/>
      <c r="H101" s="145"/>
      <c r="I101" s="145"/>
      <c r="J101" s="84"/>
      <c r="K101" s="111">
        <v>1</v>
      </c>
    </row>
    <row r="102" spans="1:19" x14ac:dyDescent="0.2">
      <c r="A102" s="3">
        <v>96</v>
      </c>
      <c r="B102" s="8">
        <v>29</v>
      </c>
      <c r="C102" s="21" t="s">
        <v>340</v>
      </c>
      <c r="D102" s="12">
        <v>17.03</v>
      </c>
      <c r="E102" s="38"/>
      <c r="F102" s="145" t="s">
        <v>767</v>
      </c>
      <c r="G102" s="83"/>
      <c r="H102" s="145"/>
      <c r="I102" s="145"/>
      <c r="J102" s="84"/>
      <c r="K102" s="111">
        <v>1</v>
      </c>
    </row>
    <row r="103" spans="1:19" x14ac:dyDescent="0.2">
      <c r="A103" s="3">
        <v>97</v>
      </c>
      <c r="B103" s="8">
        <v>32.33</v>
      </c>
      <c r="C103" s="21" t="s">
        <v>340</v>
      </c>
      <c r="D103" s="12">
        <v>31.68</v>
      </c>
      <c r="E103" s="38"/>
      <c r="F103" s="145" t="s">
        <v>768</v>
      </c>
      <c r="G103" s="83"/>
      <c r="H103" s="145"/>
      <c r="I103" s="145"/>
      <c r="J103" s="84"/>
      <c r="K103" s="111">
        <v>1</v>
      </c>
    </row>
    <row r="104" spans="1:19" x14ac:dyDescent="0.2">
      <c r="A104" s="3">
        <v>98</v>
      </c>
      <c r="B104" s="8">
        <v>34</v>
      </c>
      <c r="C104" s="21" t="s">
        <v>340</v>
      </c>
      <c r="D104" s="12">
        <v>18.78</v>
      </c>
      <c r="E104" s="38"/>
      <c r="F104" s="145" t="s">
        <v>769</v>
      </c>
      <c r="G104" s="83"/>
      <c r="H104" s="145"/>
      <c r="I104" s="145"/>
      <c r="J104" s="84"/>
      <c r="K104" s="111">
        <v>1</v>
      </c>
    </row>
    <row r="105" spans="1:19" ht="13.5" thickBot="1" x14ac:dyDescent="0.25">
      <c r="A105" s="3">
        <v>99</v>
      </c>
      <c r="B105" s="8">
        <v>35</v>
      </c>
      <c r="C105" s="122" t="s">
        <v>475</v>
      </c>
      <c r="D105" s="12">
        <v>18.46</v>
      </c>
      <c r="E105" s="38"/>
      <c r="F105" s="145" t="s">
        <v>770</v>
      </c>
      <c r="G105" s="85"/>
      <c r="H105" s="164"/>
      <c r="I105" s="87"/>
      <c r="J105" s="165"/>
      <c r="K105" s="111"/>
    </row>
    <row r="106" spans="1:19" s="45" customFormat="1" ht="114" customHeight="1" thickBot="1" x14ac:dyDescent="0.25">
      <c r="A106" s="46"/>
      <c r="B106" s="224" t="s">
        <v>422</v>
      </c>
      <c r="C106" s="224" t="s">
        <v>437</v>
      </c>
      <c r="D106" s="226" t="s">
        <v>425</v>
      </c>
      <c r="E106" s="230" t="s">
        <v>274</v>
      </c>
      <c r="F106" s="230" t="s">
        <v>525</v>
      </c>
      <c r="G106" s="65" t="s">
        <v>515</v>
      </c>
      <c r="H106" s="65" t="s">
        <v>516</v>
      </c>
      <c r="I106" s="65" t="s">
        <v>488</v>
      </c>
      <c r="J106" s="65" t="s">
        <v>519</v>
      </c>
      <c r="K106" s="65" t="s">
        <v>430</v>
      </c>
      <c r="M106" s="48"/>
      <c r="N106" s="48"/>
      <c r="O106" s="48"/>
      <c r="P106" s="48"/>
      <c r="Q106" s="48"/>
      <c r="R106" s="48"/>
      <c r="S106" s="48"/>
    </row>
    <row r="107" spans="1:19" s="50" customFormat="1" ht="28.5" customHeight="1" thickBot="1" x14ac:dyDescent="0.25">
      <c r="A107" s="55" t="s">
        <v>419</v>
      </c>
      <c r="B107" s="225"/>
      <c r="C107" s="225"/>
      <c r="D107" s="227"/>
      <c r="E107" s="229"/>
      <c r="F107" s="229"/>
      <c r="G107" s="66" t="s">
        <v>419</v>
      </c>
      <c r="H107" s="66" t="s">
        <v>419</v>
      </c>
      <c r="I107" s="66" t="s">
        <v>419</v>
      </c>
      <c r="J107" s="66" t="s">
        <v>419</v>
      </c>
      <c r="K107" s="66" t="s">
        <v>419</v>
      </c>
    </row>
    <row r="108" spans="1:19" x14ac:dyDescent="0.2">
      <c r="A108" s="3">
        <v>100</v>
      </c>
      <c r="B108" s="12">
        <v>4.5</v>
      </c>
      <c r="C108" s="1" t="s">
        <v>348</v>
      </c>
      <c r="D108" s="12">
        <v>34.83</v>
      </c>
      <c r="E108" s="38"/>
      <c r="F108" s="145" t="s">
        <v>771</v>
      </c>
      <c r="G108" s="80"/>
      <c r="H108" s="155"/>
      <c r="I108" s="156"/>
      <c r="J108" s="157"/>
      <c r="K108" s="153"/>
    </row>
    <row r="109" spans="1:19" x14ac:dyDescent="0.2">
      <c r="A109" s="3">
        <v>101</v>
      </c>
      <c r="B109" s="74" t="s">
        <v>1</v>
      </c>
      <c r="C109" s="21" t="s">
        <v>315</v>
      </c>
      <c r="D109" s="12">
        <v>14.54</v>
      </c>
      <c r="E109" s="38"/>
      <c r="F109" s="145" t="s">
        <v>772</v>
      </c>
      <c r="G109" s="83"/>
      <c r="H109" s="145"/>
      <c r="I109" s="145"/>
      <c r="J109" s="84"/>
      <c r="K109" s="166">
        <v>0</v>
      </c>
    </row>
    <row r="110" spans="1:19" x14ac:dyDescent="0.2">
      <c r="A110" s="3">
        <v>102</v>
      </c>
      <c r="B110" s="8">
        <v>6</v>
      </c>
      <c r="C110" s="21" t="s">
        <v>315</v>
      </c>
      <c r="D110" s="12">
        <v>24.37</v>
      </c>
      <c r="E110" s="38"/>
      <c r="F110" s="145" t="s">
        <v>773</v>
      </c>
      <c r="G110" s="83"/>
      <c r="H110" s="145"/>
      <c r="I110" s="145"/>
      <c r="J110" s="84"/>
      <c r="K110" s="166">
        <v>0</v>
      </c>
    </row>
    <row r="111" spans="1:19" x14ac:dyDescent="0.2">
      <c r="A111" s="3">
        <v>103</v>
      </c>
      <c r="B111" s="8">
        <v>7</v>
      </c>
      <c r="C111" s="21" t="s">
        <v>315</v>
      </c>
      <c r="D111" s="12">
        <v>22.54</v>
      </c>
      <c r="E111" s="38"/>
      <c r="F111" s="145" t="s">
        <v>774</v>
      </c>
      <c r="G111" s="83"/>
      <c r="H111" s="145"/>
      <c r="I111" s="145"/>
      <c r="J111" s="84"/>
      <c r="K111" s="166">
        <v>0</v>
      </c>
    </row>
    <row r="112" spans="1:19" x14ac:dyDescent="0.2">
      <c r="A112" s="1">
        <v>104</v>
      </c>
      <c r="B112" s="74" t="s">
        <v>2</v>
      </c>
      <c r="C112" s="21" t="s">
        <v>317</v>
      </c>
      <c r="D112" s="12">
        <v>25.62</v>
      </c>
      <c r="E112" s="61"/>
      <c r="F112" s="113" t="s">
        <v>775</v>
      </c>
      <c r="G112" s="83"/>
      <c r="H112" s="140"/>
      <c r="I112" s="145"/>
      <c r="J112" s="84"/>
      <c r="K112" s="111"/>
    </row>
    <row r="113" spans="1:11" x14ac:dyDescent="0.2">
      <c r="A113" s="1">
        <v>105</v>
      </c>
      <c r="B113" s="7">
        <v>2.2999999999999998</v>
      </c>
      <c r="C113" s="145" t="s">
        <v>499</v>
      </c>
      <c r="D113" s="12">
        <v>37.49</v>
      </c>
      <c r="E113" s="61"/>
      <c r="F113" s="145" t="s">
        <v>776</v>
      </c>
      <c r="G113" s="83"/>
      <c r="H113" s="140"/>
      <c r="I113" s="145"/>
      <c r="J113" s="84"/>
      <c r="K113" s="111"/>
    </row>
    <row r="114" spans="1:11" x14ac:dyDescent="0.2">
      <c r="A114" s="1">
        <v>106</v>
      </c>
      <c r="B114" s="7">
        <v>36.39</v>
      </c>
      <c r="C114" s="145" t="s">
        <v>500</v>
      </c>
      <c r="D114" s="12">
        <v>31.41</v>
      </c>
      <c r="E114" s="61"/>
      <c r="F114" s="145"/>
      <c r="G114" s="83"/>
      <c r="H114" s="140"/>
      <c r="I114" s="145"/>
      <c r="J114" s="84"/>
      <c r="K114" s="111"/>
    </row>
    <row r="115" spans="1:11" x14ac:dyDescent="0.2">
      <c r="A115" s="1">
        <v>107</v>
      </c>
      <c r="B115" s="7">
        <v>24</v>
      </c>
      <c r="C115" s="21" t="s">
        <v>312</v>
      </c>
      <c r="D115" s="12">
        <v>17.96</v>
      </c>
      <c r="E115" s="61"/>
      <c r="F115" s="138" t="s">
        <v>777</v>
      </c>
      <c r="G115" s="83"/>
      <c r="H115" s="145"/>
      <c r="I115" s="145"/>
      <c r="J115" s="84"/>
      <c r="K115" s="111">
        <v>1</v>
      </c>
    </row>
    <row r="116" spans="1:11" x14ac:dyDescent="0.2">
      <c r="A116" s="1"/>
      <c r="B116" s="7">
        <v>20.21</v>
      </c>
      <c r="C116" s="21" t="s">
        <v>318</v>
      </c>
      <c r="D116" s="12">
        <v>39.659999999999997</v>
      </c>
      <c r="E116" s="61"/>
      <c r="F116" s="138" t="s">
        <v>778</v>
      </c>
      <c r="G116" s="83"/>
      <c r="H116" s="140"/>
      <c r="I116" s="145"/>
      <c r="J116" s="84"/>
      <c r="K116" s="111"/>
    </row>
    <row r="117" spans="1:11" ht="13.5" thickBot="1" x14ac:dyDescent="0.25">
      <c r="A117" s="1">
        <v>108</v>
      </c>
      <c r="B117" s="7">
        <v>10.11</v>
      </c>
      <c r="C117" s="21" t="s">
        <v>360</v>
      </c>
      <c r="D117" s="12">
        <v>33.56</v>
      </c>
      <c r="E117" s="61"/>
      <c r="F117" s="138" t="s">
        <v>779</v>
      </c>
      <c r="G117" s="85"/>
      <c r="H117" s="164"/>
      <c r="I117" s="87"/>
      <c r="J117" s="165"/>
      <c r="K117" s="111"/>
    </row>
    <row r="118" spans="1:11" ht="25.5" customHeight="1" thickBot="1" x14ac:dyDescent="0.25">
      <c r="A118" s="16"/>
      <c r="B118" s="16"/>
      <c r="C118" s="40" t="s">
        <v>428</v>
      </c>
      <c r="D118" s="41">
        <f>SUM(D105:D117,D103:D104,D98:D102,D42:D63,D12:D31,D94:D97,D69:D93,D64:D68,D32:D41,D4:D11)</f>
        <v>6423.550000000002</v>
      </c>
      <c r="E118" s="32"/>
      <c r="F118" s="32"/>
      <c r="G118" s="33"/>
    </row>
    <row r="119" spans="1:11" x14ac:dyDescent="0.2">
      <c r="A119" s="9"/>
      <c r="B119" s="9"/>
      <c r="C119" s="40" t="s">
        <v>393</v>
      </c>
      <c r="D119" s="41">
        <v>108</v>
      </c>
      <c r="E119" s="80" t="s">
        <v>443</v>
      </c>
      <c r="F119" s="216"/>
      <c r="G119" s="81"/>
      <c r="H119" s="81"/>
      <c r="I119" s="81"/>
      <c r="J119" s="81"/>
      <c r="K119" s="81">
        <v>2376.11</v>
      </c>
    </row>
    <row r="120" spans="1:11" x14ac:dyDescent="0.2">
      <c r="E120" s="83" t="s">
        <v>444</v>
      </c>
      <c r="F120" s="111"/>
      <c r="G120" s="19"/>
      <c r="H120" s="19"/>
      <c r="I120" s="19"/>
      <c r="J120" s="19"/>
      <c r="K120" s="19">
        <f>D78</f>
        <v>72.069999999999993</v>
      </c>
    </row>
    <row r="121" spans="1:11" ht="13.5" thickBot="1" x14ac:dyDescent="0.25">
      <c r="E121" s="85" t="s">
        <v>445</v>
      </c>
      <c r="F121" s="217"/>
      <c r="G121" s="86"/>
      <c r="H121" s="86"/>
      <c r="I121" s="86"/>
      <c r="J121" s="86"/>
      <c r="K121" s="86">
        <f>D111+D110+D109+D75+D38</f>
        <v>143.83999999999997</v>
      </c>
    </row>
    <row r="122" spans="1:11" x14ac:dyDescent="0.2">
      <c r="E122" s="2"/>
      <c r="F122" s="2"/>
      <c r="G122" s="37"/>
      <c r="H122" s="37"/>
      <c r="I122" s="37"/>
      <c r="J122" s="37"/>
      <c r="K122" s="37">
        <f t="shared" ref="K122" si="0">K119+K120+K121</f>
        <v>2592.0200000000004</v>
      </c>
    </row>
    <row r="124" spans="1:11" s="133" customFormat="1" x14ac:dyDescent="0.2">
      <c r="A124" s="2"/>
      <c r="B124" s="5"/>
      <c r="C124" s="208" t="s">
        <v>487</v>
      </c>
      <c r="D124" s="208"/>
      <c r="E124" s="208"/>
      <c r="F124" s="208"/>
      <c r="G124" s="208"/>
      <c r="H124" s="208"/>
      <c r="I124" s="33"/>
      <c r="J124" s="33"/>
      <c r="K124" s="33"/>
    </row>
  </sheetData>
  <autoFilter ref="A3:R122"/>
  <mergeCells count="21">
    <mergeCell ref="A1:L1"/>
    <mergeCell ref="B36:B37"/>
    <mergeCell ref="C36:C37"/>
    <mergeCell ref="D36:D37"/>
    <mergeCell ref="E36:E37"/>
    <mergeCell ref="F2:F3"/>
    <mergeCell ref="F36:F37"/>
    <mergeCell ref="B2:B3"/>
    <mergeCell ref="C2:C3"/>
    <mergeCell ref="D2:D3"/>
    <mergeCell ref="E2:E3"/>
    <mergeCell ref="B70:B71"/>
    <mergeCell ref="C70:C71"/>
    <mergeCell ref="D70:D71"/>
    <mergeCell ref="E70:E71"/>
    <mergeCell ref="F70:F71"/>
    <mergeCell ref="F106:F107"/>
    <mergeCell ref="B106:B107"/>
    <mergeCell ref="C106:C107"/>
    <mergeCell ref="D106:D107"/>
    <mergeCell ref="E106:E107"/>
  </mergeCells>
  <phoneticPr fontId="2" type="noConversion"/>
  <pageMargins left="0.2362204724409449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B70" zoomScaleNormal="100" workbookViewId="0">
      <selection activeCell="H82" sqref="H82"/>
    </sheetView>
  </sheetViews>
  <sheetFormatPr defaultRowHeight="12.75" x14ac:dyDescent="0.2"/>
  <cols>
    <col min="1" max="1" width="4.5703125" hidden="1" customWidth="1"/>
    <col min="2" max="2" width="5.28515625" customWidth="1"/>
    <col min="3" max="3" width="28.140625" customWidth="1"/>
    <col min="4" max="4" width="10.7109375" hidden="1" customWidth="1"/>
    <col min="5" max="5" width="6.7109375" style="69" customWidth="1"/>
    <col min="6" max="6" width="10.28515625" style="9" customWidth="1"/>
    <col min="7" max="7" width="25.28515625" style="9" customWidth="1"/>
    <col min="8" max="8" width="20.140625" style="25" customWidth="1"/>
    <col min="9" max="9" width="19" customWidth="1"/>
    <col min="10" max="10" width="17.5703125" hidden="1" customWidth="1"/>
    <col min="11" max="11" width="30" customWidth="1"/>
    <col min="12" max="12" width="0.28515625" hidden="1" customWidth="1"/>
  </cols>
  <sheetData>
    <row r="1" spans="1:19" s="49" customFormat="1" ht="26.25" customHeight="1" thickBot="1" x14ac:dyDescent="0.25">
      <c r="A1" s="231" t="s">
        <v>522</v>
      </c>
      <c r="B1" s="232"/>
      <c r="C1" s="232"/>
      <c r="D1" s="232"/>
      <c r="E1" s="232"/>
      <c r="F1" s="232"/>
      <c r="G1" s="233"/>
      <c r="H1" s="233"/>
      <c r="I1" s="233"/>
      <c r="J1" s="233"/>
      <c r="K1" s="233"/>
      <c r="L1" s="233"/>
    </row>
    <row r="2" spans="1:19" s="45" customFormat="1" ht="114.75" customHeight="1" thickBot="1" x14ac:dyDescent="0.25">
      <c r="A2" s="46"/>
      <c r="B2" s="224" t="s">
        <v>422</v>
      </c>
      <c r="C2" s="224" t="s">
        <v>438</v>
      </c>
      <c r="D2" s="224" t="s">
        <v>425</v>
      </c>
      <c r="E2" s="226" t="s">
        <v>425</v>
      </c>
      <c r="F2" s="230" t="s">
        <v>274</v>
      </c>
      <c r="G2" s="230" t="s">
        <v>525</v>
      </c>
      <c r="H2" s="65" t="s">
        <v>515</v>
      </c>
      <c r="I2" s="65" t="s">
        <v>516</v>
      </c>
      <c r="J2" s="65" t="s">
        <v>488</v>
      </c>
      <c r="K2" s="65" t="s">
        <v>519</v>
      </c>
      <c r="L2" s="65" t="s">
        <v>432</v>
      </c>
      <c r="M2" s="48"/>
      <c r="N2" s="48"/>
      <c r="O2" s="48"/>
      <c r="P2" s="48"/>
      <c r="Q2" s="48"/>
      <c r="R2" s="48"/>
      <c r="S2" s="48"/>
    </row>
    <row r="3" spans="1:19" s="50" customFormat="1" ht="24.75" customHeight="1" thickBot="1" x14ac:dyDescent="0.25">
      <c r="A3" s="55" t="s">
        <v>419</v>
      </c>
      <c r="B3" s="225"/>
      <c r="C3" s="225"/>
      <c r="D3" s="225"/>
      <c r="E3" s="227"/>
      <c r="F3" s="229"/>
      <c r="G3" s="229"/>
      <c r="H3" s="66" t="s">
        <v>419</v>
      </c>
      <c r="I3" s="66" t="s">
        <v>419</v>
      </c>
      <c r="J3" s="66" t="s">
        <v>419</v>
      </c>
      <c r="K3" s="66" t="s">
        <v>419</v>
      </c>
      <c r="L3" s="66" t="s">
        <v>419</v>
      </c>
    </row>
    <row r="4" spans="1:19" x14ac:dyDescent="0.2">
      <c r="A4" s="7">
        <v>1</v>
      </c>
      <c r="B4" s="8">
        <v>1</v>
      </c>
      <c r="C4" s="123" t="s">
        <v>476</v>
      </c>
      <c r="D4" s="8">
        <v>6</v>
      </c>
      <c r="E4" s="12">
        <v>42.4</v>
      </c>
      <c r="F4" s="62">
        <v>41554</v>
      </c>
      <c r="G4" s="145" t="s">
        <v>782</v>
      </c>
      <c r="H4" s="145"/>
      <c r="I4" s="155"/>
      <c r="J4" s="156"/>
      <c r="K4" s="157"/>
      <c r="L4" s="153"/>
    </row>
    <row r="5" spans="1:19" x14ac:dyDescent="0.2">
      <c r="A5" s="7">
        <v>2</v>
      </c>
      <c r="B5" s="8">
        <v>2</v>
      </c>
      <c r="C5" s="7" t="s">
        <v>181</v>
      </c>
      <c r="D5" s="8">
        <v>6</v>
      </c>
      <c r="E5" s="12">
        <v>67.72</v>
      </c>
      <c r="F5" s="62">
        <v>39478</v>
      </c>
      <c r="G5" s="113" t="s">
        <v>783</v>
      </c>
      <c r="H5" s="113"/>
      <c r="I5" s="140"/>
      <c r="J5" s="145"/>
      <c r="K5" s="84"/>
      <c r="L5" s="111"/>
    </row>
    <row r="6" spans="1:19" x14ac:dyDescent="0.2">
      <c r="A6" s="7">
        <v>3</v>
      </c>
      <c r="B6" s="8">
        <v>3</v>
      </c>
      <c r="C6" s="21" t="s">
        <v>319</v>
      </c>
      <c r="D6" s="8">
        <v>6</v>
      </c>
      <c r="E6" s="12">
        <v>110.93</v>
      </c>
      <c r="F6" s="62">
        <v>39722</v>
      </c>
      <c r="G6" s="138" t="s">
        <v>784</v>
      </c>
      <c r="H6" s="138"/>
      <c r="I6" s="140"/>
      <c r="J6" s="145"/>
      <c r="K6" s="84"/>
      <c r="L6" s="111"/>
    </row>
    <row r="7" spans="1:19" x14ac:dyDescent="0.2">
      <c r="A7" s="7">
        <v>4</v>
      </c>
      <c r="B7" s="8">
        <v>4</v>
      </c>
      <c r="C7" s="145" t="s">
        <v>276</v>
      </c>
      <c r="D7" s="8">
        <v>6</v>
      </c>
      <c r="E7" s="12">
        <v>93.37</v>
      </c>
      <c r="F7" s="63"/>
      <c r="G7" s="145"/>
      <c r="H7" s="145"/>
      <c r="I7" s="140"/>
      <c r="J7" s="145"/>
      <c r="K7" s="84"/>
      <c r="L7" s="111"/>
    </row>
    <row r="8" spans="1:19" x14ac:dyDescent="0.2">
      <c r="A8" s="7">
        <v>5</v>
      </c>
      <c r="B8" s="8">
        <v>5</v>
      </c>
      <c r="C8" s="7" t="s">
        <v>182</v>
      </c>
      <c r="D8" s="8">
        <v>6</v>
      </c>
      <c r="E8" s="12">
        <v>41.17</v>
      </c>
      <c r="F8" s="62">
        <v>41814</v>
      </c>
      <c r="G8" s="113" t="s">
        <v>785</v>
      </c>
      <c r="H8" s="113"/>
      <c r="I8" s="140"/>
      <c r="J8" s="145"/>
      <c r="K8" s="84"/>
      <c r="L8" s="111"/>
    </row>
    <row r="9" spans="1:19" x14ac:dyDescent="0.2">
      <c r="A9" s="7">
        <v>6</v>
      </c>
      <c r="B9" s="8">
        <v>6</v>
      </c>
      <c r="C9" s="7" t="s">
        <v>183</v>
      </c>
      <c r="D9" s="8">
        <v>6</v>
      </c>
      <c r="E9" s="12">
        <v>67.760000000000005</v>
      </c>
      <c r="F9" s="63"/>
      <c r="G9" s="113" t="s">
        <v>786</v>
      </c>
      <c r="H9" s="113"/>
      <c r="I9" s="140"/>
      <c r="J9" s="145"/>
      <c r="K9" s="84"/>
      <c r="L9" s="111"/>
    </row>
    <row r="10" spans="1:19" x14ac:dyDescent="0.2">
      <c r="A10" s="7">
        <v>7</v>
      </c>
      <c r="B10" s="8">
        <v>7</v>
      </c>
      <c r="C10" s="7" t="s">
        <v>184</v>
      </c>
      <c r="D10" s="8">
        <v>6</v>
      </c>
      <c r="E10" s="12">
        <v>109.67</v>
      </c>
      <c r="F10" s="62">
        <v>39722</v>
      </c>
      <c r="G10" s="113" t="s">
        <v>787</v>
      </c>
      <c r="H10" s="145"/>
      <c r="I10" s="145"/>
      <c r="J10" s="145"/>
      <c r="K10" s="84"/>
      <c r="L10" s="111">
        <v>1</v>
      </c>
    </row>
    <row r="11" spans="1:19" x14ac:dyDescent="0.2">
      <c r="A11" s="7">
        <v>8</v>
      </c>
      <c r="B11" s="8">
        <v>8</v>
      </c>
      <c r="C11" s="7" t="s">
        <v>185</v>
      </c>
      <c r="D11" s="8">
        <v>6</v>
      </c>
      <c r="E11" s="12">
        <v>72.09</v>
      </c>
      <c r="F11" s="62">
        <v>39630</v>
      </c>
      <c r="G11" s="113" t="s">
        <v>788</v>
      </c>
      <c r="H11" s="113"/>
      <c r="I11" s="145"/>
      <c r="J11" s="145"/>
      <c r="K11" s="84"/>
      <c r="L11" s="166">
        <v>0</v>
      </c>
    </row>
    <row r="12" spans="1:19" x14ac:dyDescent="0.2">
      <c r="A12" s="7">
        <v>9</v>
      </c>
      <c r="B12" s="8">
        <v>9</v>
      </c>
      <c r="C12" s="124" t="s">
        <v>477</v>
      </c>
      <c r="D12" s="8">
        <v>6</v>
      </c>
      <c r="E12" s="12">
        <v>43.39</v>
      </c>
      <c r="F12" s="62">
        <v>41669</v>
      </c>
      <c r="G12" s="145" t="s">
        <v>789</v>
      </c>
      <c r="H12" s="145"/>
      <c r="I12" s="140"/>
      <c r="J12" s="145"/>
      <c r="K12" s="84"/>
      <c r="L12" s="111"/>
    </row>
    <row r="13" spans="1:19" x14ac:dyDescent="0.2">
      <c r="A13" s="7">
        <v>10</v>
      </c>
      <c r="B13" s="8">
        <v>10</v>
      </c>
      <c r="C13" s="7" t="s">
        <v>186</v>
      </c>
      <c r="D13" s="8">
        <v>6</v>
      </c>
      <c r="E13" s="12">
        <v>40.840000000000003</v>
      </c>
      <c r="F13" s="62">
        <v>39722</v>
      </c>
      <c r="G13" s="113" t="s">
        <v>790</v>
      </c>
      <c r="H13" s="113"/>
      <c r="I13" s="145"/>
      <c r="J13" s="145"/>
      <c r="K13" s="84"/>
      <c r="L13" s="111">
        <v>1</v>
      </c>
    </row>
    <row r="14" spans="1:19" x14ac:dyDescent="0.2">
      <c r="A14" s="7">
        <v>11</v>
      </c>
      <c r="B14" s="8">
        <v>11</v>
      </c>
      <c r="C14" s="7" t="s">
        <v>187</v>
      </c>
      <c r="D14" s="8">
        <v>6</v>
      </c>
      <c r="E14" s="12">
        <v>67.08</v>
      </c>
      <c r="F14" s="62">
        <v>39505</v>
      </c>
      <c r="G14" s="113" t="s">
        <v>791</v>
      </c>
      <c r="H14" s="145"/>
      <c r="I14" s="145"/>
      <c r="J14" s="145"/>
      <c r="K14" s="84"/>
      <c r="L14" s="111">
        <v>1</v>
      </c>
    </row>
    <row r="15" spans="1:19" x14ac:dyDescent="0.2">
      <c r="A15" s="7">
        <v>12</v>
      </c>
      <c r="B15" s="8">
        <v>12</v>
      </c>
      <c r="C15" s="1" t="s">
        <v>417</v>
      </c>
      <c r="D15" s="8">
        <v>6</v>
      </c>
      <c r="E15" s="12">
        <v>110.65</v>
      </c>
      <c r="F15" s="190">
        <v>41360</v>
      </c>
      <c r="G15" s="145" t="s">
        <v>792</v>
      </c>
      <c r="H15" s="145"/>
      <c r="I15" s="145"/>
      <c r="J15" s="145"/>
      <c r="K15" s="84"/>
      <c r="L15" s="111">
        <v>1</v>
      </c>
    </row>
    <row r="16" spans="1:19" s="133" customFormat="1" x14ac:dyDescent="0.2">
      <c r="A16" s="113">
        <v>13</v>
      </c>
      <c r="B16" s="135">
        <v>13</v>
      </c>
      <c r="C16" s="145" t="s">
        <v>320</v>
      </c>
      <c r="D16" s="135">
        <v>6</v>
      </c>
      <c r="E16" s="115">
        <v>72.150000000000006</v>
      </c>
      <c r="F16" s="190" t="s">
        <v>335</v>
      </c>
      <c r="G16" s="138" t="s">
        <v>793</v>
      </c>
      <c r="H16" s="145"/>
      <c r="I16" s="145"/>
      <c r="J16" s="145"/>
      <c r="K16" s="84"/>
      <c r="L16" s="111"/>
    </row>
    <row r="17" spans="1:12" x14ac:dyDescent="0.2">
      <c r="A17" s="7">
        <v>14</v>
      </c>
      <c r="B17" s="8">
        <v>14</v>
      </c>
      <c r="C17" s="7" t="s">
        <v>188</v>
      </c>
      <c r="D17" s="8">
        <v>6</v>
      </c>
      <c r="E17" s="12">
        <v>43.59</v>
      </c>
      <c r="F17" s="62">
        <v>39478</v>
      </c>
      <c r="G17" s="113" t="s">
        <v>794</v>
      </c>
      <c r="H17" s="113"/>
      <c r="I17" s="145"/>
      <c r="J17" s="145"/>
      <c r="K17" s="84"/>
      <c r="L17" s="111">
        <v>1</v>
      </c>
    </row>
    <row r="18" spans="1:12" x14ac:dyDescent="0.2">
      <c r="A18" s="7">
        <v>15</v>
      </c>
      <c r="B18" s="8">
        <v>15</v>
      </c>
      <c r="C18" s="7" t="s">
        <v>189</v>
      </c>
      <c r="D18" s="8">
        <v>6</v>
      </c>
      <c r="E18" s="12">
        <v>40.96</v>
      </c>
      <c r="F18" s="62">
        <v>39722</v>
      </c>
      <c r="G18" s="145" t="s">
        <v>795</v>
      </c>
      <c r="H18" s="145"/>
      <c r="I18" s="145"/>
      <c r="J18" s="145"/>
      <c r="K18" s="84"/>
      <c r="L18" s="111">
        <v>1</v>
      </c>
    </row>
    <row r="19" spans="1:12" x14ac:dyDescent="0.2">
      <c r="A19" s="7">
        <v>16</v>
      </c>
      <c r="B19" s="8">
        <v>16</v>
      </c>
      <c r="C19" s="7" t="s">
        <v>190</v>
      </c>
      <c r="D19" s="8">
        <v>6</v>
      </c>
      <c r="E19" s="12">
        <v>67.13</v>
      </c>
      <c r="F19" s="62">
        <v>39722</v>
      </c>
      <c r="G19" s="113" t="s">
        <v>796</v>
      </c>
      <c r="H19" s="138"/>
      <c r="I19" s="140"/>
      <c r="J19" s="145"/>
      <c r="K19" s="84"/>
      <c r="L19" s="111"/>
    </row>
    <row r="20" spans="1:12" x14ac:dyDescent="0.2">
      <c r="A20" s="7">
        <v>17</v>
      </c>
      <c r="B20" s="8">
        <v>17</v>
      </c>
      <c r="C20" s="7" t="s">
        <v>191</v>
      </c>
      <c r="D20" s="8">
        <v>6</v>
      </c>
      <c r="E20" s="12">
        <v>110.53</v>
      </c>
      <c r="F20" s="62">
        <v>39722</v>
      </c>
      <c r="G20" s="113" t="s">
        <v>797</v>
      </c>
      <c r="H20" s="113"/>
      <c r="I20" s="145"/>
      <c r="J20" s="145"/>
      <c r="K20" s="84"/>
      <c r="L20" s="111">
        <v>1</v>
      </c>
    </row>
    <row r="21" spans="1:12" x14ac:dyDescent="0.2">
      <c r="A21" s="7">
        <v>18</v>
      </c>
      <c r="B21" s="8">
        <v>18</v>
      </c>
      <c r="C21" s="21" t="s">
        <v>192</v>
      </c>
      <c r="D21" s="8">
        <v>6</v>
      </c>
      <c r="E21" s="12">
        <v>71.94</v>
      </c>
      <c r="F21" s="190">
        <v>40499</v>
      </c>
      <c r="G21" s="138" t="s">
        <v>798</v>
      </c>
      <c r="H21" s="145"/>
      <c r="I21" s="140"/>
      <c r="J21" s="145"/>
      <c r="K21" s="84"/>
      <c r="L21" s="111"/>
    </row>
    <row r="22" spans="1:12" x14ac:dyDescent="0.2">
      <c r="A22" s="7">
        <v>19</v>
      </c>
      <c r="B22" s="8">
        <v>19</v>
      </c>
      <c r="C22" s="7" t="s">
        <v>193</v>
      </c>
      <c r="D22" s="8">
        <v>6</v>
      </c>
      <c r="E22" s="12">
        <v>44.02</v>
      </c>
      <c r="F22" s="62">
        <v>39722</v>
      </c>
      <c r="G22" s="113" t="s">
        <v>799</v>
      </c>
      <c r="H22" s="113"/>
      <c r="I22" s="145"/>
      <c r="J22" s="145"/>
      <c r="K22" s="84"/>
      <c r="L22" s="111">
        <v>1</v>
      </c>
    </row>
    <row r="23" spans="1:12" x14ac:dyDescent="0.2">
      <c r="A23" s="7">
        <v>20</v>
      </c>
      <c r="B23" s="8">
        <v>20</v>
      </c>
      <c r="C23" s="21" t="s">
        <v>194</v>
      </c>
      <c r="D23" s="8">
        <v>6</v>
      </c>
      <c r="E23" s="12">
        <v>41.94</v>
      </c>
      <c r="F23" s="190">
        <v>40771</v>
      </c>
      <c r="G23" s="138" t="s">
        <v>800</v>
      </c>
      <c r="H23" s="138"/>
      <c r="I23" s="145"/>
      <c r="J23" s="145"/>
      <c r="K23" s="84"/>
      <c r="L23" s="111">
        <v>1</v>
      </c>
    </row>
    <row r="24" spans="1:12" x14ac:dyDescent="0.2">
      <c r="A24" s="7">
        <v>21</v>
      </c>
      <c r="B24" s="8">
        <v>21</v>
      </c>
      <c r="C24" s="7" t="s">
        <v>194</v>
      </c>
      <c r="D24" s="8">
        <v>6</v>
      </c>
      <c r="E24" s="12">
        <v>67.53</v>
      </c>
      <c r="F24" s="29">
        <v>39478</v>
      </c>
      <c r="G24" s="138" t="s">
        <v>801</v>
      </c>
      <c r="H24" s="113"/>
      <c r="I24" s="145"/>
      <c r="J24" s="145"/>
      <c r="K24" s="84"/>
      <c r="L24" s="111">
        <v>1</v>
      </c>
    </row>
    <row r="25" spans="1:12" x14ac:dyDescent="0.2">
      <c r="A25" s="7">
        <v>22</v>
      </c>
      <c r="B25" s="8">
        <v>22</v>
      </c>
      <c r="C25" s="7" t="s">
        <v>195</v>
      </c>
      <c r="D25" s="8">
        <v>6</v>
      </c>
      <c r="E25" s="12">
        <v>111.27</v>
      </c>
      <c r="F25" s="62">
        <v>39722</v>
      </c>
      <c r="G25" s="113" t="s">
        <v>802</v>
      </c>
      <c r="H25" s="113"/>
      <c r="I25" s="145"/>
      <c r="J25" s="145"/>
      <c r="K25" s="84"/>
      <c r="L25" s="111">
        <v>1</v>
      </c>
    </row>
    <row r="26" spans="1:12" x14ac:dyDescent="0.2">
      <c r="A26" s="7">
        <v>23</v>
      </c>
      <c r="B26" s="8">
        <v>23</v>
      </c>
      <c r="C26" s="145" t="s">
        <v>780</v>
      </c>
      <c r="D26" s="8">
        <v>6</v>
      </c>
      <c r="E26" s="12">
        <v>73.209999999999994</v>
      </c>
      <c r="F26" s="249">
        <v>42247</v>
      </c>
      <c r="G26" s="145" t="s">
        <v>803</v>
      </c>
      <c r="H26" s="145"/>
      <c r="I26" s="145"/>
      <c r="J26" s="145"/>
      <c r="K26" s="84"/>
      <c r="L26" s="111">
        <v>1</v>
      </c>
    </row>
    <row r="27" spans="1:12" x14ac:dyDescent="0.2">
      <c r="A27" s="11">
        <v>24</v>
      </c>
      <c r="B27" s="8">
        <v>24</v>
      </c>
      <c r="C27" s="7" t="s">
        <v>261</v>
      </c>
      <c r="D27" s="8">
        <v>6</v>
      </c>
      <c r="E27" s="12">
        <v>44.99</v>
      </c>
      <c r="F27" s="62">
        <v>39478</v>
      </c>
      <c r="G27" s="113" t="s">
        <v>804</v>
      </c>
      <c r="H27" s="113"/>
      <c r="I27" s="145"/>
      <c r="J27" s="145"/>
      <c r="K27" s="84"/>
      <c r="L27" s="111">
        <v>1</v>
      </c>
    </row>
    <row r="28" spans="1:12" x14ac:dyDescent="0.2">
      <c r="A28" s="7">
        <v>25</v>
      </c>
      <c r="B28" s="8">
        <v>25</v>
      </c>
      <c r="C28" s="21" t="s">
        <v>321</v>
      </c>
      <c r="D28" s="8">
        <v>6</v>
      </c>
      <c r="E28" s="12">
        <v>41.15</v>
      </c>
      <c r="F28" s="190">
        <v>40105</v>
      </c>
      <c r="G28" s="138" t="s">
        <v>805</v>
      </c>
      <c r="H28" s="138"/>
      <c r="I28" s="145"/>
      <c r="J28" s="145"/>
      <c r="K28" s="84"/>
      <c r="L28" s="111">
        <v>1</v>
      </c>
    </row>
    <row r="29" spans="1:12" x14ac:dyDescent="0.2">
      <c r="A29" s="11">
        <v>26</v>
      </c>
      <c r="B29" s="8">
        <v>26</v>
      </c>
      <c r="C29" s="7" t="s">
        <v>262</v>
      </c>
      <c r="D29" s="8">
        <v>6</v>
      </c>
      <c r="E29" s="12">
        <v>67.36</v>
      </c>
      <c r="F29" s="191">
        <v>39722</v>
      </c>
      <c r="G29" s="136" t="s">
        <v>806</v>
      </c>
      <c r="H29" s="113"/>
      <c r="I29" s="145"/>
      <c r="J29" s="145"/>
      <c r="K29" s="84"/>
      <c r="L29" s="111">
        <v>1</v>
      </c>
    </row>
    <row r="30" spans="1:12" x14ac:dyDescent="0.2">
      <c r="A30" s="11">
        <v>27</v>
      </c>
      <c r="B30" s="8">
        <v>27</v>
      </c>
      <c r="C30" s="7" t="s">
        <v>263</v>
      </c>
      <c r="D30" s="8">
        <v>6</v>
      </c>
      <c r="E30" s="12">
        <v>110.45</v>
      </c>
      <c r="F30" s="62">
        <v>39653</v>
      </c>
      <c r="G30" s="113"/>
      <c r="H30" s="145"/>
      <c r="I30" s="145"/>
      <c r="J30" s="145"/>
      <c r="K30" s="84"/>
      <c r="L30" s="111">
        <v>1</v>
      </c>
    </row>
    <row r="31" spans="1:12" x14ac:dyDescent="0.2">
      <c r="A31" s="7">
        <v>28</v>
      </c>
      <c r="B31" s="8">
        <v>28</v>
      </c>
      <c r="C31" s="7" t="s">
        <v>264</v>
      </c>
      <c r="D31" s="8">
        <v>6</v>
      </c>
      <c r="E31" s="12">
        <v>71.13</v>
      </c>
      <c r="F31" s="62">
        <v>39478</v>
      </c>
      <c r="G31" s="113" t="s">
        <v>807</v>
      </c>
      <c r="H31" s="113"/>
      <c r="I31" s="140"/>
      <c r="J31" s="145"/>
      <c r="K31" s="84"/>
      <c r="L31" s="111"/>
    </row>
    <row r="32" spans="1:12" ht="13.5" thickBot="1" x14ac:dyDescent="0.25">
      <c r="A32" s="3">
        <v>29</v>
      </c>
      <c r="B32" s="8">
        <v>29</v>
      </c>
      <c r="C32" s="7" t="s">
        <v>196</v>
      </c>
      <c r="D32" s="8">
        <v>6</v>
      </c>
      <c r="E32" s="12">
        <v>44.71</v>
      </c>
      <c r="F32" s="192">
        <v>39722</v>
      </c>
      <c r="G32" s="19" t="s">
        <v>808</v>
      </c>
      <c r="H32" s="113"/>
      <c r="I32" s="164"/>
      <c r="J32" s="87"/>
      <c r="K32" s="165"/>
      <c r="L32" s="193"/>
    </row>
    <row r="33" spans="1:19" s="45" customFormat="1" ht="114.75" customHeight="1" thickBot="1" x14ac:dyDescent="0.25">
      <c r="A33" s="46"/>
      <c r="B33" s="224" t="s">
        <v>422</v>
      </c>
      <c r="C33" s="224" t="s">
        <v>438</v>
      </c>
      <c r="D33" s="224" t="s">
        <v>425</v>
      </c>
      <c r="E33" s="226" t="s">
        <v>425</v>
      </c>
      <c r="F33" s="230" t="s">
        <v>274</v>
      </c>
      <c r="G33" s="230" t="s">
        <v>525</v>
      </c>
      <c r="H33" s="65" t="s">
        <v>515</v>
      </c>
      <c r="I33" s="65" t="s">
        <v>516</v>
      </c>
      <c r="J33" s="65" t="s">
        <v>488</v>
      </c>
      <c r="K33" s="65" t="s">
        <v>519</v>
      </c>
      <c r="L33" s="65" t="s">
        <v>430</v>
      </c>
      <c r="M33" s="48"/>
      <c r="N33" s="48"/>
      <c r="O33" s="48"/>
      <c r="P33" s="48"/>
      <c r="Q33" s="48"/>
      <c r="R33" s="48"/>
      <c r="S33" s="48"/>
    </row>
    <row r="34" spans="1:19" s="50" customFormat="1" ht="24.75" customHeight="1" thickBot="1" x14ac:dyDescent="0.25">
      <c r="A34" s="55" t="s">
        <v>419</v>
      </c>
      <c r="B34" s="225"/>
      <c r="C34" s="225"/>
      <c r="D34" s="225"/>
      <c r="E34" s="227"/>
      <c r="F34" s="229"/>
      <c r="G34" s="229"/>
      <c r="H34" s="66" t="s">
        <v>419</v>
      </c>
      <c r="I34" s="66" t="s">
        <v>419</v>
      </c>
      <c r="J34" s="66" t="s">
        <v>419</v>
      </c>
      <c r="K34" s="66" t="s">
        <v>419</v>
      </c>
      <c r="L34" s="66" t="s">
        <v>419</v>
      </c>
    </row>
    <row r="35" spans="1:19" x14ac:dyDescent="0.2">
      <c r="A35" s="3">
        <v>30</v>
      </c>
      <c r="B35" s="8">
        <v>30</v>
      </c>
      <c r="C35" s="21" t="s">
        <v>374</v>
      </c>
      <c r="D35" s="8">
        <v>6</v>
      </c>
      <c r="E35" s="12">
        <v>41.69</v>
      </c>
      <c r="F35" s="192">
        <v>40573</v>
      </c>
      <c r="G35" s="19" t="s">
        <v>809</v>
      </c>
      <c r="H35" s="154"/>
      <c r="I35" s="155"/>
      <c r="J35" s="156"/>
      <c r="K35" s="157"/>
      <c r="L35" s="153"/>
    </row>
    <row r="36" spans="1:19" x14ac:dyDescent="0.2">
      <c r="A36" s="3">
        <v>31</v>
      </c>
      <c r="B36" s="8">
        <v>31</v>
      </c>
      <c r="C36" s="7" t="s">
        <v>228</v>
      </c>
      <c r="D36" s="8">
        <v>6</v>
      </c>
      <c r="E36" s="12">
        <v>68.209999999999994</v>
      </c>
      <c r="F36" s="192">
        <v>41121</v>
      </c>
      <c r="G36" s="19" t="s">
        <v>810</v>
      </c>
      <c r="H36" s="83"/>
      <c r="I36" s="145"/>
      <c r="J36" s="145"/>
      <c r="K36" s="84"/>
      <c r="L36" s="111">
        <v>1</v>
      </c>
    </row>
    <row r="37" spans="1:19" x14ac:dyDescent="0.2">
      <c r="A37" s="3">
        <v>32</v>
      </c>
      <c r="B37" s="8">
        <v>32</v>
      </c>
      <c r="C37" s="7" t="s">
        <v>197</v>
      </c>
      <c r="D37" s="8">
        <v>6</v>
      </c>
      <c r="E37" s="12">
        <v>112.15</v>
      </c>
      <c r="F37" s="20"/>
      <c r="G37" s="19" t="s">
        <v>811</v>
      </c>
      <c r="H37" s="83"/>
      <c r="I37" s="145"/>
      <c r="J37" s="145"/>
      <c r="K37" s="84"/>
      <c r="L37" s="111">
        <v>1</v>
      </c>
    </row>
    <row r="38" spans="1:19" x14ac:dyDescent="0.2">
      <c r="A38" s="3">
        <v>33</v>
      </c>
      <c r="B38" s="8">
        <v>33</v>
      </c>
      <c r="C38" s="7" t="s">
        <v>198</v>
      </c>
      <c r="D38" s="8">
        <v>6</v>
      </c>
      <c r="E38" s="12">
        <v>72.67</v>
      </c>
      <c r="F38" s="192">
        <v>39722</v>
      </c>
      <c r="G38" s="19" t="s">
        <v>812</v>
      </c>
      <c r="H38" s="158"/>
      <c r="I38" s="140"/>
      <c r="J38" s="145"/>
      <c r="K38" s="84"/>
      <c r="L38" s="111"/>
    </row>
    <row r="39" spans="1:19" x14ac:dyDescent="0.2">
      <c r="A39" s="3">
        <v>34</v>
      </c>
      <c r="B39" s="8">
        <v>34</v>
      </c>
      <c r="C39" s="1" t="s">
        <v>342</v>
      </c>
      <c r="D39" s="8">
        <v>6</v>
      </c>
      <c r="E39" s="12">
        <v>45.12</v>
      </c>
      <c r="F39" s="20"/>
      <c r="G39" s="145" t="s">
        <v>813</v>
      </c>
      <c r="H39" s="158"/>
      <c r="I39" s="140"/>
      <c r="J39" s="145"/>
      <c r="K39" s="84"/>
      <c r="L39" s="111"/>
    </row>
    <row r="40" spans="1:19" x14ac:dyDescent="0.2">
      <c r="A40" s="3">
        <v>35</v>
      </c>
      <c r="B40" s="8">
        <v>35</v>
      </c>
      <c r="C40" s="7" t="s">
        <v>199</v>
      </c>
      <c r="D40" s="8">
        <v>6</v>
      </c>
      <c r="E40" s="12">
        <v>41.65</v>
      </c>
      <c r="F40" s="192">
        <v>40028</v>
      </c>
      <c r="G40" s="145" t="s">
        <v>814</v>
      </c>
      <c r="H40" s="158"/>
      <c r="I40" s="140"/>
      <c r="J40" s="145"/>
      <c r="K40" s="84"/>
      <c r="L40" s="111"/>
    </row>
    <row r="41" spans="1:19" x14ac:dyDescent="0.2">
      <c r="A41" s="3">
        <v>36</v>
      </c>
      <c r="B41" s="8">
        <v>36</v>
      </c>
      <c r="C41" s="7" t="s">
        <v>200</v>
      </c>
      <c r="D41" s="8">
        <v>6</v>
      </c>
      <c r="E41" s="12">
        <v>67.66</v>
      </c>
      <c r="F41" s="192">
        <v>39602</v>
      </c>
      <c r="G41" s="145" t="s">
        <v>815</v>
      </c>
      <c r="H41" s="158"/>
      <c r="I41" s="140"/>
      <c r="J41" s="145"/>
      <c r="K41" s="84"/>
      <c r="L41" s="111"/>
    </row>
    <row r="42" spans="1:19" x14ac:dyDescent="0.2">
      <c r="A42" s="3">
        <v>37</v>
      </c>
      <c r="B42" s="8">
        <v>37</v>
      </c>
      <c r="C42" s="125" t="s">
        <v>203</v>
      </c>
      <c r="D42" s="8">
        <v>6</v>
      </c>
      <c r="E42" s="12">
        <v>112.09</v>
      </c>
      <c r="F42" s="192"/>
      <c r="G42" s="145" t="s">
        <v>816</v>
      </c>
      <c r="H42" s="158"/>
      <c r="I42" s="140"/>
      <c r="J42" s="145"/>
      <c r="K42" s="84"/>
      <c r="L42" s="111"/>
    </row>
    <row r="43" spans="1:19" x14ac:dyDescent="0.2">
      <c r="A43" s="3">
        <v>38</v>
      </c>
      <c r="B43" s="8">
        <v>38</v>
      </c>
      <c r="C43" s="21" t="s">
        <v>359</v>
      </c>
      <c r="D43" s="8">
        <v>6</v>
      </c>
      <c r="E43" s="12">
        <v>72.650000000000006</v>
      </c>
      <c r="F43" s="192">
        <v>40959</v>
      </c>
      <c r="G43" s="145" t="s">
        <v>817</v>
      </c>
      <c r="H43" s="83"/>
      <c r="I43" s="145"/>
      <c r="J43" s="145"/>
      <c r="K43" s="84"/>
      <c r="L43" s="111">
        <v>1</v>
      </c>
    </row>
    <row r="44" spans="1:19" x14ac:dyDescent="0.2">
      <c r="A44" s="3">
        <v>39</v>
      </c>
      <c r="B44" s="8">
        <v>39</v>
      </c>
      <c r="C44" s="21" t="s">
        <v>359</v>
      </c>
      <c r="D44" s="8">
        <v>6</v>
      </c>
      <c r="E44" s="12">
        <v>44.83</v>
      </c>
      <c r="F44" s="192">
        <v>40959</v>
      </c>
      <c r="G44" s="145" t="s">
        <v>818</v>
      </c>
      <c r="H44" s="83"/>
      <c r="I44" s="145"/>
      <c r="J44" s="145"/>
      <c r="K44" s="84"/>
      <c r="L44" s="111">
        <v>1</v>
      </c>
    </row>
    <row r="45" spans="1:19" x14ac:dyDescent="0.2">
      <c r="A45" s="3">
        <v>40</v>
      </c>
      <c r="B45" s="8">
        <v>40</v>
      </c>
      <c r="C45" s="21" t="s">
        <v>347</v>
      </c>
      <c r="D45" s="8">
        <v>6</v>
      </c>
      <c r="E45" s="12">
        <v>41.85</v>
      </c>
      <c r="F45" s="192">
        <v>40766</v>
      </c>
      <c r="G45" s="145" t="s">
        <v>819</v>
      </c>
      <c r="H45" s="83"/>
      <c r="I45" s="145"/>
      <c r="J45" s="145"/>
      <c r="K45" s="84"/>
      <c r="L45" s="111">
        <v>1</v>
      </c>
    </row>
    <row r="46" spans="1:19" x14ac:dyDescent="0.2">
      <c r="A46" s="3">
        <v>41</v>
      </c>
      <c r="B46" s="8">
        <v>41</v>
      </c>
      <c r="C46" s="7" t="s">
        <v>201</v>
      </c>
      <c r="D46" s="8">
        <v>6</v>
      </c>
      <c r="E46" s="12">
        <v>67.58</v>
      </c>
      <c r="F46" s="192">
        <v>39478</v>
      </c>
      <c r="G46" s="145" t="s">
        <v>820</v>
      </c>
      <c r="H46" s="158"/>
      <c r="I46" s="140"/>
      <c r="J46" s="145"/>
      <c r="K46" s="84"/>
      <c r="L46" s="111"/>
    </row>
    <row r="47" spans="1:19" x14ac:dyDescent="0.2">
      <c r="A47" s="3">
        <v>42</v>
      </c>
      <c r="B47" s="8">
        <v>42</v>
      </c>
      <c r="C47" s="7" t="s">
        <v>145</v>
      </c>
      <c r="D47" s="8">
        <v>6</v>
      </c>
      <c r="E47" s="12">
        <v>112.49</v>
      </c>
      <c r="F47" s="192">
        <v>40253</v>
      </c>
      <c r="G47" s="145" t="s">
        <v>821</v>
      </c>
      <c r="H47" s="83"/>
      <c r="I47" s="145"/>
      <c r="J47" s="145"/>
      <c r="K47" s="84"/>
      <c r="L47" s="166">
        <v>0</v>
      </c>
    </row>
    <row r="48" spans="1:19" x14ac:dyDescent="0.2">
      <c r="A48" s="3">
        <v>43</v>
      </c>
      <c r="B48" s="8">
        <v>43</v>
      </c>
      <c r="C48" s="145" t="s">
        <v>501</v>
      </c>
      <c r="D48" s="8">
        <v>6</v>
      </c>
      <c r="E48" s="12">
        <v>72.63</v>
      </c>
      <c r="F48" s="192">
        <v>40036</v>
      </c>
      <c r="G48" s="145" t="s">
        <v>822</v>
      </c>
      <c r="H48" s="83"/>
      <c r="I48" s="145"/>
      <c r="J48" s="145"/>
      <c r="K48" s="84"/>
      <c r="L48" s="111">
        <v>1</v>
      </c>
    </row>
    <row r="49" spans="1:12" x14ac:dyDescent="0.2">
      <c r="A49" s="3">
        <v>44</v>
      </c>
      <c r="B49" s="8">
        <v>44</v>
      </c>
      <c r="C49" s="7" t="s">
        <v>202</v>
      </c>
      <c r="D49" s="8">
        <v>6</v>
      </c>
      <c r="E49" s="12">
        <v>45.04</v>
      </c>
      <c r="F49" s="192">
        <v>39510</v>
      </c>
      <c r="G49" s="145" t="s">
        <v>823</v>
      </c>
      <c r="H49" s="158"/>
      <c r="I49" s="140"/>
      <c r="J49" s="145"/>
      <c r="K49" s="84"/>
      <c r="L49" s="111"/>
    </row>
    <row r="50" spans="1:12" x14ac:dyDescent="0.2">
      <c r="A50" s="3">
        <v>45</v>
      </c>
      <c r="B50" s="8">
        <v>45</v>
      </c>
      <c r="C50" s="126" t="s">
        <v>478</v>
      </c>
      <c r="D50" s="8">
        <v>6</v>
      </c>
      <c r="E50" s="12">
        <v>71.8</v>
      </c>
      <c r="F50" s="192">
        <v>41654</v>
      </c>
      <c r="G50" s="145" t="s">
        <v>824</v>
      </c>
      <c r="H50" s="83"/>
      <c r="I50" s="145"/>
      <c r="J50" s="145"/>
      <c r="K50" s="84"/>
      <c r="L50" s="111">
        <v>1</v>
      </c>
    </row>
    <row r="51" spans="1:12" x14ac:dyDescent="0.2">
      <c r="A51" s="3">
        <v>46</v>
      </c>
      <c r="B51" s="8">
        <v>46</v>
      </c>
      <c r="C51" s="21" t="s">
        <v>322</v>
      </c>
      <c r="D51" s="8">
        <v>6</v>
      </c>
      <c r="E51" s="12">
        <v>109.89</v>
      </c>
      <c r="F51" s="192">
        <v>40164</v>
      </c>
      <c r="G51" s="145" t="s">
        <v>825</v>
      </c>
      <c r="H51" s="158"/>
      <c r="I51" s="140"/>
      <c r="J51" s="145"/>
      <c r="K51" s="84"/>
      <c r="L51" s="111"/>
    </row>
    <row r="52" spans="1:12" x14ac:dyDescent="0.2">
      <c r="A52" s="3">
        <v>47</v>
      </c>
      <c r="B52" s="8">
        <v>47</v>
      </c>
      <c r="C52" s="7" t="s">
        <v>204</v>
      </c>
      <c r="D52" s="8">
        <v>6</v>
      </c>
      <c r="E52" s="12">
        <v>66.59</v>
      </c>
      <c r="F52" s="192">
        <v>39478</v>
      </c>
      <c r="G52" s="145" t="s">
        <v>826</v>
      </c>
      <c r="H52" s="83"/>
      <c r="I52" s="145"/>
      <c r="J52" s="145"/>
      <c r="K52" s="84"/>
      <c r="L52" s="111">
        <v>1</v>
      </c>
    </row>
    <row r="53" spans="1:12" x14ac:dyDescent="0.2">
      <c r="A53" s="3">
        <v>48</v>
      </c>
      <c r="B53" s="8">
        <v>48</v>
      </c>
      <c r="C53" s="7" t="s">
        <v>205</v>
      </c>
      <c r="D53" s="8">
        <v>6</v>
      </c>
      <c r="E53" s="12">
        <v>42.35</v>
      </c>
      <c r="F53" s="20"/>
      <c r="G53" s="145" t="s">
        <v>827</v>
      </c>
      <c r="H53" s="158"/>
      <c r="I53" s="140"/>
      <c r="J53" s="145"/>
      <c r="K53" s="84"/>
      <c r="L53" s="111"/>
    </row>
    <row r="54" spans="1:12" x14ac:dyDescent="0.2">
      <c r="A54" s="3">
        <v>49</v>
      </c>
      <c r="B54" s="8">
        <v>49</v>
      </c>
      <c r="C54" s="1" t="s">
        <v>390</v>
      </c>
      <c r="D54" s="8">
        <v>6</v>
      </c>
      <c r="E54" s="12">
        <v>71.09</v>
      </c>
      <c r="F54" s="192">
        <v>41255</v>
      </c>
      <c r="G54" s="145" t="s">
        <v>828</v>
      </c>
      <c r="H54" s="158"/>
      <c r="I54" s="140"/>
      <c r="J54" s="145"/>
      <c r="K54" s="84"/>
      <c r="L54" s="111"/>
    </row>
    <row r="55" spans="1:12" x14ac:dyDescent="0.2">
      <c r="A55" s="3">
        <v>50</v>
      </c>
      <c r="B55" s="8">
        <v>50</v>
      </c>
      <c r="C55" s="21" t="s">
        <v>206</v>
      </c>
      <c r="D55" s="8">
        <v>6</v>
      </c>
      <c r="E55" s="12">
        <v>106.13</v>
      </c>
      <c r="F55" s="192">
        <v>39478</v>
      </c>
      <c r="G55" s="145" t="s">
        <v>829</v>
      </c>
      <c r="H55" s="158"/>
      <c r="I55" s="140"/>
      <c r="J55" s="145"/>
      <c r="K55" s="84"/>
      <c r="L55" s="111"/>
    </row>
    <row r="56" spans="1:12" x14ac:dyDescent="0.2">
      <c r="A56" s="3">
        <v>51</v>
      </c>
      <c r="B56" s="8">
        <v>51</v>
      </c>
      <c r="C56" s="7" t="s">
        <v>207</v>
      </c>
      <c r="D56" s="8">
        <v>6</v>
      </c>
      <c r="E56" s="12">
        <v>65.430000000000007</v>
      </c>
      <c r="F56" s="192">
        <v>39479</v>
      </c>
      <c r="G56" s="145" t="s">
        <v>830</v>
      </c>
      <c r="H56" s="83"/>
      <c r="I56" s="145"/>
      <c r="J56" s="145"/>
      <c r="K56" s="84"/>
      <c r="L56" s="195">
        <v>2</v>
      </c>
    </row>
    <row r="57" spans="1:12" x14ac:dyDescent="0.2">
      <c r="A57" s="3">
        <v>52</v>
      </c>
      <c r="B57" s="8">
        <v>52</v>
      </c>
      <c r="C57" s="145" t="s">
        <v>502</v>
      </c>
      <c r="D57" s="8">
        <v>6</v>
      </c>
      <c r="E57" s="12">
        <v>40.97</v>
      </c>
      <c r="F57" s="192">
        <v>41943</v>
      </c>
      <c r="G57" s="145" t="s">
        <v>831</v>
      </c>
      <c r="H57" s="158"/>
      <c r="I57" s="140"/>
      <c r="J57" s="145"/>
      <c r="K57" s="84"/>
      <c r="L57" s="111"/>
    </row>
    <row r="58" spans="1:12" x14ac:dyDescent="0.2">
      <c r="A58" s="3">
        <v>53</v>
      </c>
      <c r="B58" s="8">
        <v>53</v>
      </c>
      <c r="C58" s="7" t="s">
        <v>208</v>
      </c>
      <c r="D58" s="8">
        <v>6</v>
      </c>
      <c r="E58" s="12">
        <v>44.22</v>
      </c>
      <c r="F58" s="192">
        <v>39479</v>
      </c>
      <c r="G58" s="145" t="s">
        <v>832</v>
      </c>
      <c r="H58" s="158"/>
      <c r="I58" s="140"/>
      <c r="J58" s="145"/>
      <c r="K58" s="84"/>
      <c r="L58" s="111"/>
    </row>
    <row r="59" spans="1:12" x14ac:dyDescent="0.2">
      <c r="A59" s="3">
        <v>54</v>
      </c>
      <c r="B59" s="8">
        <v>54</v>
      </c>
      <c r="C59" s="7" t="s">
        <v>209</v>
      </c>
      <c r="D59" s="8">
        <v>6</v>
      </c>
      <c r="E59" s="12">
        <v>71.489999999999995</v>
      </c>
      <c r="F59" s="192">
        <v>39722</v>
      </c>
      <c r="G59" s="145" t="s">
        <v>833</v>
      </c>
      <c r="H59" s="83"/>
      <c r="I59" s="145"/>
      <c r="J59" s="145"/>
      <c r="K59" s="84"/>
      <c r="L59" s="111">
        <v>1</v>
      </c>
    </row>
    <row r="60" spans="1:12" x14ac:dyDescent="0.2">
      <c r="A60" s="3">
        <v>55</v>
      </c>
      <c r="B60" s="8">
        <v>55</v>
      </c>
      <c r="C60" s="7" t="s">
        <v>210</v>
      </c>
      <c r="D60" s="8">
        <v>6</v>
      </c>
      <c r="E60" s="12">
        <v>109.58</v>
      </c>
      <c r="F60" s="20"/>
      <c r="G60" s="145" t="s">
        <v>834</v>
      </c>
      <c r="H60" s="83"/>
      <c r="I60" s="145"/>
      <c r="J60" s="145"/>
      <c r="K60" s="84"/>
      <c r="L60" s="111">
        <v>1</v>
      </c>
    </row>
    <row r="61" spans="1:12" x14ac:dyDescent="0.2">
      <c r="A61" s="3">
        <v>56</v>
      </c>
      <c r="B61" s="8">
        <v>56</v>
      </c>
      <c r="C61" s="7" t="s">
        <v>211</v>
      </c>
      <c r="D61" s="8">
        <v>6</v>
      </c>
      <c r="E61" s="12">
        <v>65.760000000000005</v>
      </c>
      <c r="F61" s="192">
        <v>39722</v>
      </c>
      <c r="G61" s="145" t="s">
        <v>835</v>
      </c>
      <c r="H61" s="158"/>
      <c r="I61" s="140"/>
      <c r="J61" s="145"/>
      <c r="K61" s="84"/>
      <c r="L61" s="111"/>
    </row>
    <row r="62" spans="1:12" x14ac:dyDescent="0.2">
      <c r="A62" s="3">
        <v>57</v>
      </c>
      <c r="B62" s="8">
        <v>57</v>
      </c>
      <c r="C62" s="127" t="s">
        <v>479</v>
      </c>
      <c r="D62" s="8">
        <v>6</v>
      </c>
      <c r="E62" s="12">
        <v>42.81</v>
      </c>
      <c r="F62" s="20"/>
      <c r="G62" s="145" t="s">
        <v>836</v>
      </c>
      <c r="H62" s="158"/>
      <c r="I62" s="140"/>
      <c r="J62" s="145"/>
      <c r="K62" s="84"/>
      <c r="L62" s="111"/>
    </row>
    <row r="63" spans="1:12" x14ac:dyDescent="0.2">
      <c r="A63" s="3">
        <v>58</v>
      </c>
      <c r="B63" s="8">
        <v>58</v>
      </c>
      <c r="C63" s="7" t="s">
        <v>212</v>
      </c>
      <c r="D63" s="8">
        <v>6</v>
      </c>
      <c r="E63" s="12">
        <v>43.83</v>
      </c>
      <c r="F63" s="192">
        <v>39882</v>
      </c>
      <c r="G63" s="145" t="s">
        <v>837</v>
      </c>
      <c r="H63" s="83"/>
      <c r="I63" s="145"/>
      <c r="J63" s="145"/>
      <c r="K63" s="84"/>
      <c r="L63" s="166">
        <v>0</v>
      </c>
    </row>
    <row r="64" spans="1:12" x14ac:dyDescent="0.2">
      <c r="A64" s="3">
        <v>59</v>
      </c>
      <c r="B64" s="8">
        <v>59</v>
      </c>
      <c r="C64" s="7" t="s">
        <v>213</v>
      </c>
      <c r="D64" s="8">
        <v>6</v>
      </c>
      <c r="E64" s="12">
        <v>66.67</v>
      </c>
      <c r="F64" s="192">
        <v>39743</v>
      </c>
      <c r="G64" s="145" t="s">
        <v>838</v>
      </c>
      <c r="H64" s="83"/>
      <c r="I64" s="145"/>
      <c r="J64" s="145"/>
      <c r="K64" s="84"/>
      <c r="L64" s="111">
        <v>1</v>
      </c>
    </row>
    <row r="65" spans="1:19" ht="13.5" thickBot="1" x14ac:dyDescent="0.25">
      <c r="A65" s="3">
        <v>60</v>
      </c>
      <c r="B65" s="8">
        <v>60</v>
      </c>
      <c r="C65" s="7" t="s">
        <v>214</v>
      </c>
      <c r="D65" s="8">
        <v>6</v>
      </c>
      <c r="E65" s="12">
        <v>110.22</v>
      </c>
      <c r="F65" s="20"/>
      <c r="G65" s="19" t="s">
        <v>839</v>
      </c>
      <c r="H65" s="194"/>
      <c r="I65" s="164"/>
      <c r="J65" s="87"/>
      <c r="K65" s="165"/>
      <c r="L65" s="193"/>
    </row>
    <row r="66" spans="1:19" s="45" customFormat="1" ht="114.75" customHeight="1" thickBot="1" x14ac:dyDescent="0.25">
      <c r="A66" s="46"/>
      <c r="B66" s="224" t="s">
        <v>422</v>
      </c>
      <c r="C66" s="224" t="s">
        <v>438</v>
      </c>
      <c r="D66" s="224" t="s">
        <v>425</v>
      </c>
      <c r="E66" s="226" t="s">
        <v>425</v>
      </c>
      <c r="F66" s="230" t="s">
        <v>274</v>
      </c>
      <c r="G66" s="230" t="s">
        <v>525</v>
      </c>
      <c r="H66" s="65" t="s">
        <v>515</v>
      </c>
      <c r="I66" s="65" t="s">
        <v>516</v>
      </c>
      <c r="J66" s="65" t="s">
        <v>488</v>
      </c>
      <c r="K66" s="65" t="s">
        <v>519</v>
      </c>
      <c r="L66" s="65" t="s">
        <v>430</v>
      </c>
      <c r="M66" s="48"/>
      <c r="N66" s="48"/>
      <c r="O66" s="48"/>
      <c r="P66" s="48"/>
      <c r="Q66" s="48"/>
      <c r="R66" s="48"/>
      <c r="S66" s="48"/>
    </row>
    <row r="67" spans="1:19" s="50" customFormat="1" ht="24.75" customHeight="1" thickBot="1" x14ac:dyDescent="0.25">
      <c r="A67" s="55" t="s">
        <v>419</v>
      </c>
      <c r="B67" s="225"/>
      <c r="C67" s="225"/>
      <c r="D67" s="225"/>
      <c r="E67" s="227"/>
      <c r="F67" s="229"/>
      <c r="G67" s="229"/>
      <c r="H67" s="66" t="s">
        <v>419</v>
      </c>
      <c r="I67" s="66" t="s">
        <v>419</v>
      </c>
      <c r="J67" s="66" t="s">
        <v>419</v>
      </c>
      <c r="K67" s="66" t="s">
        <v>419</v>
      </c>
      <c r="L67" s="66" t="s">
        <v>419</v>
      </c>
    </row>
    <row r="68" spans="1:19" x14ac:dyDescent="0.2">
      <c r="A68" s="3">
        <v>61</v>
      </c>
      <c r="B68" s="8">
        <v>61</v>
      </c>
      <c r="C68" s="1" t="s">
        <v>423</v>
      </c>
      <c r="D68" s="8">
        <v>6</v>
      </c>
      <c r="E68" s="12">
        <v>65.94</v>
      </c>
      <c r="F68" s="192">
        <v>39479</v>
      </c>
      <c r="G68" s="19" t="s">
        <v>840</v>
      </c>
      <c r="H68" s="145"/>
      <c r="I68" s="155"/>
      <c r="J68" s="156"/>
      <c r="K68" s="157"/>
      <c r="L68" s="153"/>
    </row>
    <row r="69" spans="1:19" x14ac:dyDescent="0.2">
      <c r="A69" s="3">
        <v>62</v>
      </c>
      <c r="B69" s="8">
        <v>62</v>
      </c>
      <c r="C69" s="7" t="s">
        <v>215</v>
      </c>
      <c r="D69" s="8">
        <v>6</v>
      </c>
      <c r="E69" s="12">
        <v>40.69</v>
      </c>
      <c r="F69" s="192">
        <v>39722</v>
      </c>
      <c r="G69" s="19" t="s">
        <v>841</v>
      </c>
      <c r="H69" s="113"/>
      <c r="I69" s="140"/>
      <c r="J69" s="145"/>
      <c r="K69" s="84"/>
      <c r="L69" s="111"/>
    </row>
    <row r="70" spans="1:19" x14ac:dyDescent="0.2">
      <c r="A70" s="3">
        <v>63</v>
      </c>
      <c r="B70" s="8">
        <v>63</v>
      </c>
      <c r="C70" s="21" t="s">
        <v>345</v>
      </c>
      <c r="D70" s="8">
        <v>6</v>
      </c>
      <c r="E70" s="12">
        <v>43.9</v>
      </c>
      <c r="F70" s="192">
        <v>41088</v>
      </c>
      <c r="G70" s="19" t="s">
        <v>842</v>
      </c>
      <c r="H70" s="138"/>
      <c r="I70" s="140"/>
      <c r="J70" s="145"/>
      <c r="K70" s="84"/>
      <c r="L70" s="111"/>
    </row>
    <row r="71" spans="1:19" x14ac:dyDescent="0.2">
      <c r="A71" s="3">
        <v>64</v>
      </c>
      <c r="B71" s="8">
        <v>64</v>
      </c>
      <c r="C71" s="7" t="s">
        <v>216</v>
      </c>
      <c r="D71" s="8">
        <v>6</v>
      </c>
      <c r="E71" s="12">
        <v>72.13</v>
      </c>
      <c r="F71" s="192">
        <v>39722</v>
      </c>
      <c r="G71" s="19" t="s">
        <v>843</v>
      </c>
      <c r="H71" s="113"/>
      <c r="I71" s="140"/>
      <c r="J71" s="145"/>
      <c r="K71" s="84"/>
      <c r="L71" s="111"/>
    </row>
    <row r="72" spans="1:19" x14ac:dyDescent="0.2">
      <c r="A72" s="3">
        <v>65</v>
      </c>
      <c r="B72" s="8">
        <v>65</v>
      </c>
      <c r="C72" s="7" t="s">
        <v>323</v>
      </c>
      <c r="D72" s="8">
        <v>6</v>
      </c>
      <c r="E72" s="12">
        <v>111.73</v>
      </c>
      <c r="F72" s="192">
        <v>39479</v>
      </c>
      <c r="G72" s="19" t="s">
        <v>844</v>
      </c>
      <c r="H72" s="113"/>
      <c r="I72" s="140"/>
      <c r="J72" s="145"/>
      <c r="K72" s="84"/>
      <c r="L72" s="111"/>
    </row>
    <row r="73" spans="1:19" x14ac:dyDescent="0.2">
      <c r="A73" s="3">
        <v>66</v>
      </c>
      <c r="B73" s="8">
        <v>66</v>
      </c>
      <c r="C73" s="1" t="s">
        <v>217</v>
      </c>
      <c r="D73" s="8">
        <v>6</v>
      </c>
      <c r="E73" s="12">
        <v>67.02</v>
      </c>
      <c r="F73" s="192">
        <v>39722</v>
      </c>
      <c r="G73" s="19" t="s">
        <v>845</v>
      </c>
      <c r="H73" s="113"/>
      <c r="I73" s="140"/>
      <c r="J73" s="145"/>
      <c r="K73" s="84"/>
      <c r="L73" s="111"/>
    </row>
    <row r="74" spans="1:19" x14ac:dyDescent="0.2">
      <c r="A74" s="3">
        <v>67</v>
      </c>
      <c r="B74" s="8">
        <v>67</v>
      </c>
      <c r="C74" s="21" t="s">
        <v>358</v>
      </c>
      <c r="D74" s="8">
        <v>6</v>
      </c>
      <c r="E74" s="12">
        <v>42.08</v>
      </c>
      <c r="F74" s="192">
        <v>41016</v>
      </c>
      <c r="G74" s="19" t="s">
        <v>846</v>
      </c>
      <c r="H74" s="138"/>
      <c r="I74" s="140"/>
      <c r="J74" s="145"/>
      <c r="K74" s="84"/>
      <c r="L74" s="111"/>
    </row>
    <row r="75" spans="1:19" x14ac:dyDescent="0.2">
      <c r="A75" s="3">
        <v>68</v>
      </c>
      <c r="B75" s="8">
        <v>68</v>
      </c>
      <c r="C75" s="21" t="s">
        <v>218</v>
      </c>
      <c r="D75" s="8">
        <v>6</v>
      </c>
      <c r="E75" s="12">
        <v>44.5</v>
      </c>
      <c r="F75" s="192">
        <v>39722</v>
      </c>
      <c r="G75" s="19" t="s">
        <v>847</v>
      </c>
      <c r="H75" s="138"/>
      <c r="I75" s="140"/>
      <c r="J75" s="145"/>
      <c r="K75" s="84"/>
      <c r="L75" s="111"/>
    </row>
    <row r="76" spans="1:19" x14ac:dyDescent="0.2">
      <c r="A76" s="3">
        <v>69</v>
      </c>
      <c r="B76" s="8">
        <v>69</v>
      </c>
      <c r="C76" s="7" t="s">
        <v>219</v>
      </c>
      <c r="D76" s="8">
        <v>6</v>
      </c>
      <c r="E76" s="12">
        <v>72.599999999999994</v>
      </c>
      <c r="F76" s="192">
        <v>39478</v>
      </c>
      <c r="G76" s="19" t="s">
        <v>848</v>
      </c>
      <c r="H76" s="113"/>
      <c r="I76" s="145"/>
      <c r="J76" s="145"/>
      <c r="K76" s="84"/>
      <c r="L76" s="111">
        <v>1</v>
      </c>
    </row>
    <row r="77" spans="1:19" x14ac:dyDescent="0.2">
      <c r="A77" s="3">
        <v>70</v>
      </c>
      <c r="B77" s="8">
        <v>70</v>
      </c>
      <c r="C77" s="7" t="s">
        <v>220</v>
      </c>
      <c r="D77" s="8">
        <v>6</v>
      </c>
      <c r="E77" s="12">
        <v>112.19</v>
      </c>
      <c r="F77" s="192">
        <v>39722</v>
      </c>
      <c r="G77" s="19" t="s">
        <v>849</v>
      </c>
      <c r="H77" s="113"/>
      <c r="I77" s="145"/>
      <c r="J77" s="145"/>
      <c r="K77" s="84"/>
      <c r="L77" s="111">
        <v>1</v>
      </c>
    </row>
    <row r="78" spans="1:19" ht="24.75" customHeight="1" x14ac:dyDescent="0.2">
      <c r="A78" s="3">
        <v>71</v>
      </c>
      <c r="B78" s="12">
        <v>71</v>
      </c>
      <c r="C78" s="26" t="s">
        <v>1029</v>
      </c>
      <c r="D78" s="12">
        <v>6</v>
      </c>
      <c r="E78" s="12">
        <v>67.510000000000005</v>
      </c>
      <c r="F78" s="196" t="s">
        <v>324</v>
      </c>
      <c r="G78" s="250" t="s">
        <v>850</v>
      </c>
      <c r="H78" s="128"/>
      <c r="I78" s="140"/>
      <c r="J78" s="145"/>
      <c r="K78" s="84"/>
      <c r="L78" s="111"/>
    </row>
    <row r="79" spans="1:19" x14ac:dyDescent="0.2">
      <c r="A79" s="3">
        <v>72</v>
      </c>
      <c r="B79" s="8">
        <v>72</v>
      </c>
      <c r="C79" s="7" t="s">
        <v>221</v>
      </c>
      <c r="D79" s="8">
        <v>6</v>
      </c>
      <c r="E79" s="12">
        <v>41.7</v>
      </c>
      <c r="F79" s="20"/>
      <c r="G79" s="19" t="s">
        <v>851</v>
      </c>
      <c r="H79" s="145"/>
      <c r="I79" s="140"/>
      <c r="J79" s="145"/>
      <c r="K79" s="84"/>
      <c r="L79" s="111"/>
    </row>
    <row r="80" spans="1:19" x14ac:dyDescent="0.2">
      <c r="A80" s="3">
        <v>73</v>
      </c>
      <c r="B80" s="8">
        <v>73</v>
      </c>
      <c r="C80" s="21" t="s">
        <v>363</v>
      </c>
      <c r="D80" s="8">
        <v>6</v>
      </c>
      <c r="E80" s="12">
        <v>44.58</v>
      </c>
      <c r="F80" s="197">
        <v>41067</v>
      </c>
      <c r="G80" s="251" t="s">
        <v>852</v>
      </c>
      <c r="H80" s="138"/>
      <c r="I80" s="140"/>
      <c r="J80" s="145"/>
      <c r="K80" s="84"/>
      <c r="L80" s="111"/>
    </row>
    <row r="81" spans="1:19" ht="15" customHeight="1" x14ac:dyDescent="0.2">
      <c r="A81" s="3">
        <v>74</v>
      </c>
      <c r="B81" s="8">
        <v>74</v>
      </c>
      <c r="C81" s="138" t="s">
        <v>781</v>
      </c>
      <c r="D81" s="8">
        <v>6</v>
      </c>
      <c r="E81" s="12">
        <v>72.319999999999993</v>
      </c>
      <c r="F81" s="183">
        <v>41148</v>
      </c>
      <c r="G81" s="251" t="s">
        <v>853</v>
      </c>
      <c r="H81" s="138"/>
      <c r="I81" s="140"/>
      <c r="J81" s="145"/>
      <c r="K81" s="84"/>
      <c r="L81" s="111"/>
    </row>
    <row r="82" spans="1:19" x14ac:dyDescent="0.2">
      <c r="A82" s="3">
        <v>75</v>
      </c>
      <c r="B82" s="8">
        <v>75</v>
      </c>
      <c r="C82" s="127" t="s">
        <v>378</v>
      </c>
      <c r="D82" s="8">
        <v>6</v>
      </c>
      <c r="E82" s="12">
        <v>111.97</v>
      </c>
      <c r="F82" s="192">
        <v>41088</v>
      </c>
      <c r="G82" s="19" t="s">
        <v>854</v>
      </c>
      <c r="H82" s="138"/>
      <c r="I82" s="145"/>
      <c r="J82" s="145"/>
      <c r="K82" s="84"/>
      <c r="L82" s="111">
        <v>1</v>
      </c>
    </row>
    <row r="83" spans="1:19" x14ac:dyDescent="0.2">
      <c r="A83" s="3">
        <v>76</v>
      </c>
      <c r="B83" s="8">
        <v>76</v>
      </c>
      <c r="C83" s="7" t="s">
        <v>222</v>
      </c>
      <c r="D83" s="8">
        <v>6</v>
      </c>
      <c r="E83" s="12">
        <v>67.53</v>
      </c>
      <c r="F83" s="192">
        <v>39478</v>
      </c>
      <c r="G83" s="19" t="s">
        <v>855</v>
      </c>
      <c r="H83" s="113"/>
      <c r="I83" s="140"/>
      <c r="J83" s="145"/>
      <c r="K83" s="84"/>
      <c r="L83" s="111"/>
    </row>
    <row r="84" spans="1:19" x14ac:dyDescent="0.2">
      <c r="A84" s="3">
        <v>77</v>
      </c>
      <c r="B84" s="8">
        <v>77</v>
      </c>
      <c r="C84" s="7" t="s">
        <v>223</v>
      </c>
      <c r="D84" s="8">
        <v>6</v>
      </c>
      <c r="E84" s="12">
        <v>41.63</v>
      </c>
      <c r="F84" s="192">
        <v>39479</v>
      </c>
      <c r="G84" s="19" t="s">
        <v>856</v>
      </c>
      <c r="H84" s="113"/>
      <c r="I84" s="145"/>
      <c r="J84" s="145"/>
      <c r="K84" s="84"/>
      <c r="L84" s="111">
        <v>1</v>
      </c>
    </row>
    <row r="85" spans="1:19" x14ac:dyDescent="0.2">
      <c r="A85" s="3">
        <v>78</v>
      </c>
      <c r="B85" s="8">
        <v>78</v>
      </c>
      <c r="C85" s="7" t="s">
        <v>224</v>
      </c>
      <c r="D85" s="8">
        <v>6</v>
      </c>
      <c r="E85" s="12">
        <v>44.7</v>
      </c>
      <c r="F85" s="192">
        <v>39478</v>
      </c>
      <c r="G85" s="19" t="s">
        <v>857</v>
      </c>
      <c r="H85" s="113"/>
      <c r="I85" s="145"/>
      <c r="J85" s="145"/>
      <c r="K85" s="84"/>
      <c r="L85" s="111">
        <v>1</v>
      </c>
    </row>
    <row r="86" spans="1:19" x14ac:dyDescent="0.2">
      <c r="A86" s="3">
        <v>79</v>
      </c>
      <c r="B86" s="8">
        <v>79</v>
      </c>
      <c r="C86" s="21" t="s">
        <v>381</v>
      </c>
      <c r="D86" s="8">
        <v>6</v>
      </c>
      <c r="E86" s="12">
        <v>81.63</v>
      </c>
      <c r="F86" s="192">
        <v>39478</v>
      </c>
      <c r="G86" s="19" t="s">
        <v>858</v>
      </c>
      <c r="H86" s="145"/>
      <c r="I86" s="145"/>
      <c r="J86" s="145"/>
      <c r="K86" s="84"/>
      <c r="L86" s="111">
        <v>1</v>
      </c>
    </row>
    <row r="87" spans="1:19" x14ac:dyDescent="0.2">
      <c r="A87" s="3">
        <v>80</v>
      </c>
      <c r="B87" s="8">
        <v>80</v>
      </c>
      <c r="C87" s="7" t="s">
        <v>225</v>
      </c>
      <c r="D87" s="8">
        <v>6</v>
      </c>
      <c r="E87" s="12">
        <v>111.2</v>
      </c>
      <c r="F87" s="192">
        <v>39722</v>
      </c>
      <c r="G87" s="19" t="s">
        <v>859</v>
      </c>
      <c r="H87" s="113"/>
      <c r="I87" s="145"/>
      <c r="J87" s="145"/>
      <c r="K87" s="84"/>
      <c r="L87" s="111">
        <v>1</v>
      </c>
    </row>
    <row r="88" spans="1:19" x14ac:dyDescent="0.2">
      <c r="A88" s="3">
        <v>81</v>
      </c>
      <c r="B88" s="8">
        <v>81</v>
      </c>
      <c r="C88" s="23" t="s">
        <v>377</v>
      </c>
      <c r="D88" s="8">
        <v>6</v>
      </c>
      <c r="E88" s="12">
        <v>67.22</v>
      </c>
      <c r="F88" s="192">
        <v>39479</v>
      </c>
      <c r="G88" s="19" t="s">
        <v>860</v>
      </c>
      <c r="H88" s="23"/>
      <c r="I88" s="145"/>
      <c r="J88" s="145"/>
      <c r="K88" s="84"/>
      <c r="L88" s="111">
        <v>1</v>
      </c>
    </row>
    <row r="89" spans="1:19" x14ac:dyDescent="0.2">
      <c r="A89" s="3">
        <v>82</v>
      </c>
      <c r="B89" s="8">
        <v>82</v>
      </c>
      <c r="C89" s="7" t="s">
        <v>226</v>
      </c>
      <c r="D89" s="8">
        <v>6</v>
      </c>
      <c r="E89" s="12">
        <v>41.64</v>
      </c>
      <c r="F89" s="192">
        <v>41334</v>
      </c>
      <c r="G89" s="19" t="s">
        <v>861</v>
      </c>
      <c r="H89" s="113"/>
      <c r="I89" s="140"/>
      <c r="J89" s="145"/>
      <c r="K89" s="84"/>
      <c r="L89" s="111"/>
    </row>
    <row r="90" spans="1:19" x14ac:dyDescent="0.2">
      <c r="A90" s="3">
        <v>83</v>
      </c>
      <c r="B90" s="8">
        <v>83</v>
      </c>
      <c r="C90" s="7" t="s">
        <v>227</v>
      </c>
      <c r="D90" s="8">
        <v>6</v>
      </c>
      <c r="E90" s="12">
        <v>44.83</v>
      </c>
      <c r="F90" s="20"/>
      <c r="G90" s="19" t="s">
        <v>862</v>
      </c>
      <c r="H90" s="113"/>
      <c r="I90" s="140"/>
      <c r="J90" s="145"/>
      <c r="K90" s="84"/>
      <c r="L90" s="111"/>
    </row>
    <row r="91" spans="1:19" x14ac:dyDescent="0.2">
      <c r="A91" s="3">
        <v>84</v>
      </c>
      <c r="B91" s="8">
        <v>84</v>
      </c>
      <c r="C91" s="7" t="s">
        <v>228</v>
      </c>
      <c r="D91" s="8">
        <v>6</v>
      </c>
      <c r="E91" s="12">
        <v>72.73</v>
      </c>
      <c r="F91" s="192">
        <v>39845</v>
      </c>
      <c r="G91" s="19" t="s">
        <v>863</v>
      </c>
      <c r="H91" s="145"/>
      <c r="I91" s="145"/>
      <c r="J91" s="145"/>
      <c r="K91" s="84"/>
      <c r="L91" s="111">
        <v>1</v>
      </c>
    </row>
    <row r="92" spans="1:19" x14ac:dyDescent="0.2">
      <c r="A92" s="3">
        <v>85</v>
      </c>
      <c r="B92" s="8">
        <v>85</v>
      </c>
      <c r="C92" s="7" t="s">
        <v>229</v>
      </c>
      <c r="D92" s="8">
        <v>6</v>
      </c>
      <c r="E92" s="12">
        <v>111.81</v>
      </c>
      <c r="F92" s="192">
        <v>39478</v>
      </c>
      <c r="G92" s="19" t="s">
        <v>864</v>
      </c>
      <c r="H92" s="113"/>
      <c r="I92" s="145"/>
      <c r="J92" s="145"/>
      <c r="K92" s="84"/>
      <c r="L92" s="111">
        <v>1</v>
      </c>
    </row>
    <row r="93" spans="1:19" ht="57" customHeight="1" thickBot="1" x14ac:dyDescent="0.25">
      <c r="A93" s="3">
        <v>86</v>
      </c>
      <c r="B93" s="8">
        <v>86</v>
      </c>
      <c r="C93" s="26" t="s">
        <v>1030</v>
      </c>
      <c r="D93" s="8">
        <v>6</v>
      </c>
      <c r="E93" s="12">
        <v>67.17</v>
      </c>
      <c r="F93" s="183">
        <v>39478</v>
      </c>
      <c r="G93" s="220" t="s">
        <v>865</v>
      </c>
      <c r="H93" s="27"/>
      <c r="I93" s="164"/>
      <c r="J93" s="87"/>
      <c r="K93" s="165"/>
      <c r="L93" s="193"/>
    </row>
    <row r="94" spans="1:19" s="45" customFormat="1" ht="114.75" customHeight="1" thickBot="1" x14ac:dyDescent="0.25">
      <c r="A94" s="46"/>
      <c r="B94" s="224" t="s">
        <v>422</v>
      </c>
      <c r="C94" s="224" t="s">
        <v>438</v>
      </c>
      <c r="D94" s="224" t="s">
        <v>425</v>
      </c>
      <c r="E94" s="226" t="s">
        <v>425</v>
      </c>
      <c r="F94" s="230" t="s">
        <v>274</v>
      </c>
      <c r="G94" s="230" t="s">
        <v>525</v>
      </c>
      <c r="H94" s="65" t="s">
        <v>515</v>
      </c>
      <c r="I94" s="65" t="s">
        <v>516</v>
      </c>
      <c r="J94" s="65" t="s">
        <v>488</v>
      </c>
      <c r="K94" s="65" t="s">
        <v>519</v>
      </c>
      <c r="L94" s="65" t="s">
        <v>430</v>
      </c>
      <c r="M94" s="48"/>
      <c r="N94" s="48"/>
      <c r="O94" s="48"/>
      <c r="P94" s="48"/>
      <c r="Q94" s="48"/>
      <c r="R94" s="48"/>
      <c r="S94" s="48"/>
    </row>
    <row r="95" spans="1:19" s="50" customFormat="1" ht="24.75" customHeight="1" thickBot="1" x14ac:dyDescent="0.25">
      <c r="A95" s="55" t="s">
        <v>419</v>
      </c>
      <c r="B95" s="225"/>
      <c r="C95" s="225"/>
      <c r="D95" s="225"/>
      <c r="E95" s="227"/>
      <c r="F95" s="229"/>
      <c r="G95" s="229"/>
      <c r="H95" s="199" t="s">
        <v>419</v>
      </c>
      <c r="I95" s="200" t="s">
        <v>419</v>
      </c>
      <c r="J95" s="200" t="s">
        <v>419</v>
      </c>
      <c r="K95" s="200" t="s">
        <v>419</v>
      </c>
      <c r="L95" s="66" t="s">
        <v>419</v>
      </c>
    </row>
    <row r="96" spans="1:19" ht="24.75" customHeight="1" x14ac:dyDescent="0.2">
      <c r="A96" s="3">
        <v>71</v>
      </c>
      <c r="B96" s="12">
        <v>87</v>
      </c>
      <c r="C96" s="39" t="s">
        <v>351</v>
      </c>
      <c r="D96" s="12">
        <v>6</v>
      </c>
      <c r="E96" s="12">
        <v>41.81</v>
      </c>
      <c r="F96" s="196" t="s">
        <v>350</v>
      </c>
      <c r="G96" s="250" t="s">
        <v>866</v>
      </c>
      <c r="H96" s="154"/>
      <c r="I96" s="155"/>
      <c r="J96" s="156"/>
      <c r="K96" s="157"/>
      <c r="L96" s="153"/>
    </row>
    <row r="97" spans="1:12" x14ac:dyDescent="0.2">
      <c r="A97" s="3">
        <v>88</v>
      </c>
      <c r="B97" s="8">
        <v>88</v>
      </c>
      <c r="C97" s="7" t="s">
        <v>230</v>
      </c>
      <c r="D97" s="8">
        <v>6</v>
      </c>
      <c r="E97" s="12">
        <v>44.75</v>
      </c>
      <c r="F97" s="192">
        <v>40204</v>
      </c>
      <c r="G97" s="19" t="s">
        <v>867</v>
      </c>
      <c r="H97" s="83"/>
      <c r="I97" s="145"/>
      <c r="J97" s="145"/>
      <c r="K97" s="179"/>
      <c r="L97" s="166">
        <v>0</v>
      </c>
    </row>
    <row r="98" spans="1:12" x14ac:dyDescent="0.2">
      <c r="A98" s="8"/>
      <c r="B98" s="12">
        <v>2</v>
      </c>
      <c r="C98" s="145" t="s">
        <v>503</v>
      </c>
      <c r="D98" s="8"/>
      <c r="E98" s="12">
        <v>14.54</v>
      </c>
      <c r="F98" s="198"/>
      <c r="G98" s="252" t="s">
        <v>868</v>
      </c>
      <c r="H98" s="162"/>
      <c r="I98" s="140"/>
      <c r="J98" s="145"/>
      <c r="K98" s="84"/>
      <c r="L98" s="111"/>
    </row>
    <row r="99" spans="1:12" x14ac:dyDescent="0.2">
      <c r="A99" s="8">
        <v>89</v>
      </c>
      <c r="B99" s="12">
        <v>2.2999999999999998</v>
      </c>
      <c r="C99" s="7" t="s">
        <v>145</v>
      </c>
      <c r="D99" s="8">
        <v>6</v>
      </c>
      <c r="E99" s="12">
        <v>37.36</v>
      </c>
      <c r="F99" s="198"/>
      <c r="G99" s="253" t="s">
        <v>869</v>
      </c>
      <c r="H99" s="83"/>
      <c r="I99" s="145"/>
      <c r="J99" s="145"/>
      <c r="K99" s="84"/>
      <c r="L99" s="166">
        <v>0</v>
      </c>
    </row>
    <row r="100" spans="1:12" x14ac:dyDescent="0.2">
      <c r="A100" s="8"/>
      <c r="B100" s="12">
        <v>4.5</v>
      </c>
      <c r="C100" s="7" t="s">
        <v>145</v>
      </c>
      <c r="D100" s="8">
        <v>6</v>
      </c>
      <c r="E100" s="12">
        <v>34.659999999999997</v>
      </c>
      <c r="F100" s="198"/>
      <c r="G100" s="253" t="s">
        <v>870</v>
      </c>
      <c r="H100" s="83"/>
      <c r="I100" s="145"/>
      <c r="J100" s="145"/>
      <c r="K100" s="84"/>
      <c r="L100" s="166">
        <v>0</v>
      </c>
    </row>
    <row r="101" spans="1:12" x14ac:dyDescent="0.2">
      <c r="A101" s="8"/>
      <c r="B101" s="12">
        <v>43</v>
      </c>
      <c r="C101" s="7" t="s">
        <v>145</v>
      </c>
      <c r="D101" s="8">
        <v>6</v>
      </c>
      <c r="E101" s="12">
        <v>14.94</v>
      </c>
      <c r="F101" s="198"/>
      <c r="G101" s="253" t="s">
        <v>871</v>
      </c>
      <c r="H101" s="83"/>
      <c r="I101" s="145"/>
      <c r="J101" s="145"/>
      <c r="K101" s="84"/>
      <c r="L101" s="166">
        <v>0</v>
      </c>
    </row>
    <row r="102" spans="1:12" x14ac:dyDescent="0.2">
      <c r="A102" s="8"/>
      <c r="B102" s="12">
        <v>46</v>
      </c>
      <c r="C102" s="7" t="s">
        <v>145</v>
      </c>
      <c r="D102" s="8">
        <v>6</v>
      </c>
      <c r="E102" s="12">
        <v>11.47</v>
      </c>
      <c r="F102" s="198"/>
      <c r="G102" s="253" t="s">
        <v>872</v>
      </c>
      <c r="H102" s="83"/>
      <c r="I102" s="145"/>
      <c r="J102" s="145"/>
      <c r="K102" s="84"/>
      <c r="L102" s="166">
        <v>0</v>
      </c>
    </row>
    <row r="103" spans="1:12" x14ac:dyDescent="0.2">
      <c r="A103" s="8"/>
      <c r="B103" s="12">
        <v>6</v>
      </c>
      <c r="C103" s="7" t="s">
        <v>145</v>
      </c>
      <c r="D103" s="8"/>
      <c r="E103" s="12">
        <v>24.29</v>
      </c>
      <c r="F103" s="198"/>
      <c r="G103" s="252" t="s">
        <v>873</v>
      </c>
      <c r="H103" s="83"/>
      <c r="I103" s="145"/>
      <c r="J103" s="145"/>
      <c r="K103" s="84"/>
      <c r="L103" s="166">
        <v>0</v>
      </c>
    </row>
    <row r="104" spans="1:12" x14ac:dyDescent="0.2">
      <c r="A104" s="8"/>
      <c r="B104" s="12">
        <v>11</v>
      </c>
      <c r="C104" s="7" t="s">
        <v>145</v>
      </c>
      <c r="D104" s="8">
        <v>6</v>
      </c>
      <c r="E104" s="12">
        <v>20.11</v>
      </c>
      <c r="F104" s="198"/>
      <c r="G104" s="253" t="s">
        <v>874</v>
      </c>
      <c r="H104" s="83"/>
      <c r="I104" s="145"/>
      <c r="J104" s="145"/>
      <c r="K104" s="84"/>
      <c r="L104" s="166">
        <v>0</v>
      </c>
    </row>
    <row r="105" spans="1:12" x14ac:dyDescent="0.2">
      <c r="A105" s="8"/>
      <c r="B105" s="30" t="s">
        <v>327</v>
      </c>
      <c r="C105" s="21" t="s">
        <v>326</v>
      </c>
      <c r="D105" s="8"/>
      <c r="E105" s="12">
        <v>18.690000000000001</v>
      </c>
      <c r="F105" s="198"/>
      <c r="G105" s="254" t="s">
        <v>875</v>
      </c>
      <c r="H105" s="83"/>
      <c r="I105" s="145"/>
      <c r="J105" s="145"/>
      <c r="K105" s="84"/>
      <c r="L105" s="166">
        <v>0</v>
      </c>
    </row>
    <row r="106" spans="1:12" x14ac:dyDescent="0.2">
      <c r="A106" s="8">
        <v>90</v>
      </c>
      <c r="B106" s="8" t="s">
        <v>253</v>
      </c>
      <c r="C106" s="145" t="s">
        <v>504</v>
      </c>
      <c r="D106" s="8">
        <v>6</v>
      </c>
      <c r="E106" s="12">
        <v>39.99</v>
      </c>
      <c r="F106" s="20"/>
      <c r="G106" s="19" t="s">
        <v>876</v>
      </c>
      <c r="H106" s="83"/>
      <c r="I106" s="145"/>
      <c r="J106" s="145"/>
      <c r="K106" s="84"/>
      <c r="L106" s="111">
        <v>1</v>
      </c>
    </row>
    <row r="107" spans="1:12" x14ac:dyDescent="0.2">
      <c r="A107" s="20">
        <v>91</v>
      </c>
      <c r="B107" s="8">
        <v>23</v>
      </c>
      <c r="C107" s="129" t="s">
        <v>314</v>
      </c>
      <c r="D107" s="8">
        <v>6</v>
      </c>
      <c r="E107" s="12">
        <v>19.850000000000001</v>
      </c>
      <c r="F107" s="63"/>
      <c r="G107" s="145" t="s">
        <v>877</v>
      </c>
      <c r="H107" s="162"/>
      <c r="I107" s="140"/>
      <c r="J107" s="145"/>
      <c r="K107" s="84"/>
      <c r="L107" s="111"/>
    </row>
    <row r="108" spans="1:12" x14ac:dyDescent="0.2">
      <c r="A108" s="20">
        <v>92</v>
      </c>
      <c r="B108" s="8">
        <v>14.15</v>
      </c>
      <c r="C108" s="7" t="s">
        <v>258</v>
      </c>
      <c r="D108" s="8">
        <v>6</v>
      </c>
      <c r="E108" s="12">
        <v>34.53</v>
      </c>
      <c r="F108" s="63"/>
      <c r="G108" s="138" t="s">
        <v>878</v>
      </c>
      <c r="H108" s="162"/>
      <c r="I108" s="140"/>
      <c r="J108" s="145"/>
      <c r="K108" s="84"/>
      <c r="L108" s="111"/>
    </row>
    <row r="109" spans="1:12" x14ac:dyDescent="0.2">
      <c r="A109" s="20">
        <v>93</v>
      </c>
      <c r="B109" s="8" t="s">
        <v>254</v>
      </c>
      <c r="C109" s="130" t="s">
        <v>386</v>
      </c>
      <c r="D109" s="8">
        <v>6</v>
      </c>
      <c r="E109" s="12">
        <v>34.4</v>
      </c>
      <c r="F109" s="63"/>
      <c r="G109" s="145" t="s">
        <v>879</v>
      </c>
      <c r="H109" s="158"/>
      <c r="I109" s="140"/>
      <c r="J109" s="145"/>
      <c r="K109" s="84"/>
      <c r="L109" s="111"/>
    </row>
    <row r="110" spans="1:12" x14ac:dyDescent="0.2">
      <c r="A110" s="20">
        <v>94</v>
      </c>
      <c r="B110" s="8">
        <v>29</v>
      </c>
      <c r="C110" s="1" t="s">
        <v>386</v>
      </c>
      <c r="D110" s="8">
        <v>6</v>
      </c>
      <c r="E110" s="12">
        <v>19.7</v>
      </c>
      <c r="F110" s="63"/>
      <c r="G110" s="145" t="s">
        <v>880</v>
      </c>
      <c r="H110" s="83"/>
      <c r="I110" s="145"/>
      <c r="J110" s="145"/>
      <c r="K110" s="84"/>
      <c r="L110" s="111">
        <v>1</v>
      </c>
    </row>
    <row r="111" spans="1:12" x14ac:dyDescent="0.2">
      <c r="A111" s="20">
        <v>95</v>
      </c>
      <c r="B111" s="8" t="s">
        <v>255</v>
      </c>
      <c r="C111" s="21" t="s">
        <v>325</v>
      </c>
      <c r="D111" s="8">
        <v>6</v>
      </c>
      <c r="E111" s="12">
        <v>37.07</v>
      </c>
      <c r="F111" s="63"/>
      <c r="G111" s="145" t="s">
        <v>881</v>
      </c>
      <c r="H111" s="162"/>
      <c r="I111" s="140"/>
      <c r="J111" s="145"/>
      <c r="K111" s="84"/>
      <c r="L111" s="111"/>
    </row>
    <row r="112" spans="1:12" x14ac:dyDescent="0.2">
      <c r="A112" s="20">
        <v>96</v>
      </c>
      <c r="B112" s="8">
        <v>34</v>
      </c>
      <c r="C112" s="145" t="s">
        <v>505</v>
      </c>
      <c r="D112" s="8">
        <v>6</v>
      </c>
      <c r="E112" s="12">
        <v>18.11</v>
      </c>
      <c r="F112" s="63"/>
      <c r="G112" s="145" t="s">
        <v>882</v>
      </c>
      <c r="H112" s="162"/>
      <c r="I112" s="140"/>
      <c r="J112" s="145"/>
      <c r="K112" s="84"/>
      <c r="L112" s="111"/>
    </row>
    <row r="113" spans="1:12" x14ac:dyDescent="0.2">
      <c r="A113" s="20">
        <v>97</v>
      </c>
      <c r="B113" s="8">
        <v>38</v>
      </c>
      <c r="C113" s="7" t="s">
        <v>84</v>
      </c>
      <c r="D113" s="8">
        <v>6</v>
      </c>
      <c r="E113" s="12">
        <v>12.33</v>
      </c>
      <c r="F113" s="63"/>
      <c r="G113" s="113" t="s">
        <v>883</v>
      </c>
      <c r="H113" s="83"/>
      <c r="I113" s="145"/>
      <c r="J113" s="145"/>
      <c r="K113" s="84"/>
      <c r="L113" s="111">
        <v>1</v>
      </c>
    </row>
    <row r="114" spans="1:12" x14ac:dyDescent="0.2">
      <c r="A114" s="20">
        <v>98</v>
      </c>
      <c r="B114" s="12">
        <v>39</v>
      </c>
      <c r="C114" s="7" t="s">
        <v>219</v>
      </c>
      <c r="D114" s="8">
        <v>6</v>
      </c>
      <c r="E114" s="12">
        <v>19.14</v>
      </c>
      <c r="F114" s="63"/>
      <c r="G114" s="145" t="s">
        <v>884</v>
      </c>
      <c r="H114" s="83"/>
      <c r="I114" s="145"/>
      <c r="J114" s="145"/>
      <c r="K114" s="84"/>
      <c r="L114" s="111">
        <v>1</v>
      </c>
    </row>
    <row r="115" spans="1:12" x14ac:dyDescent="0.2">
      <c r="A115" s="20">
        <v>99</v>
      </c>
      <c r="B115" s="8" t="s">
        <v>256</v>
      </c>
      <c r="C115" s="7" t="s">
        <v>144</v>
      </c>
      <c r="D115" s="8">
        <v>6</v>
      </c>
      <c r="E115" s="12">
        <v>17.760000000000002</v>
      </c>
      <c r="F115" s="63"/>
      <c r="G115" s="113" t="s">
        <v>885</v>
      </c>
      <c r="H115" s="178"/>
      <c r="I115" s="78"/>
      <c r="J115" s="78"/>
      <c r="K115" s="179"/>
      <c r="L115" s="166">
        <v>0</v>
      </c>
    </row>
    <row r="116" spans="1:12" x14ac:dyDescent="0.2">
      <c r="A116" s="20">
        <v>100</v>
      </c>
      <c r="B116" s="8">
        <v>40</v>
      </c>
      <c r="C116" s="145" t="s">
        <v>506</v>
      </c>
      <c r="D116" s="8">
        <v>6</v>
      </c>
      <c r="E116" s="12">
        <v>19.5</v>
      </c>
      <c r="F116" s="63"/>
      <c r="G116" s="145" t="s">
        <v>886</v>
      </c>
      <c r="H116" s="162"/>
      <c r="I116" s="140"/>
      <c r="J116" s="145"/>
      <c r="K116" s="84"/>
      <c r="L116" s="111"/>
    </row>
    <row r="117" spans="1:12" ht="13.5" thickBot="1" x14ac:dyDescent="0.25">
      <c r="A117" s="20">
        <v>101</v>
      </c>
      <c r="B117" s="8" t="s">
        <v>257</v>
      </c>
      <c r="C117" s="145" t="s">
        <v>507</v>
      </c>
      <c r="D117" s="8">
        <v>6</v>
      </c>
      <c r="E117" s="12">
        <v>18.760000000000002</v>
      </c>
      <c r="F117" s="63"/>
      <c r="G117" s="145" t="s">
        <v>887</v>
      </c>
      <c r="H117" s="194"/>
      <c r="I117" s="164"/>
      <c r="J117" s="87"/>
      <c r="K117" s="165"/>
      <c r="L117" s="111"/>
    </row>
    <row r="118" spans="1:12" ht="13.5" thickBot="1" x14ac:dyDescent="0.25">
      <c r="C118" s="40" t="s">
        <v>428</v>
      </c>
      <c r="D118" s="41"/>
      <c r="E118" s="40">
        <f>SUM(E107:E117,E105:E106,E98:E104,E41:E64,E11:E31,E93:E97,E70:E92,E65:E69,E32:E40,E3:E10)</f>
        <v>6454.98</v>
      </c>
    </row>
    <row r="119" spans="1:12" x14ac:dyDescent="0.2">
      <c r="C119" s="40" t="s">
        <v>393</v>
      </c>
      <c r="D119" s="41"/>
      <c r="E119" s="40">
        <v>108</v>
      </c>
      <c r="F119" s="80" t="s">
        <v>443</v>
      </c>
      <c r="G119" s="216"/>
      <c r="H119" s="81"/>
      <c r="I119" s="81"/>
      <c r="J119" s="81"/>
      <c r="K119" s="81"/>
      <c r="L119" s="82">
        <v>2619.33</v>
      </c>
    </row>
    <row r="120" spans="1:12" x14ac:dyDescent="0.2">
      <c r="F120" s="83" t="s">
        <v>444</v>
      </c>
      <c r="G120" s="111"/>
      <c r="H120" s="19"/>
      <c r="I120" s="19"/>
      <c r="J120" s="19"/>
      <c r="K120" s="19"/>
      <c r="L120" s="84">
        <f>E56</f>
        <v>65.430000000000007</v>
      </c>
    </row>
    <row r="121" spans="1:12" ht="13.5" thickBot="1" x14ac:dyDescent="0.25">
      <c r="F121" s="85" t="s">
        <v>445</v>
      </c>
      <c r="G121" s="217"/>
      <c r="H121" s="86"/>
      <c r="I121" s="86"/>
      <c r="J121" s="86"/>
      <c r="K121" s="86"/>
      <c r="L121" s="88">
        <f>E115+E105+E104+E103+E102+E101+E100+E99+E97+E63+E47+E11</f>
        <v>452.43999999999994</v>
      </c>
    </row>
    <row r="122" spans="1:12" x14ac:dyDescent="0.2">
      <c r="F122" s="2"/>
      <c r="G122" s="2"/>
      <c r="H122" s="37"/>
      <c r="I122" s="37"/>
      <c r="J122" s="37"/>
      <c r="K122" s="37"/>
      <c r="L122" s="37">
        <f t="shared" ref="L122" si="0">L119+L120+L121</f>
        <v>3137.2</v>
      </c>
    </row>
    <row r="124" spans="1:12" s="133" customFormat="1" x14ac:dyDescent="0.2">
      <c r="A124" s="2"/>
      <c r="B124" s="5"/>
      <c r="C124" s="208" t="s">
        <v>487</v>
      </c>
      <c r="D124" s="208"/>
      <c r="E124" s="208"/>
      <c r="F124" s="208"/>
      <c r="G124" s="208"/>
      <c r="H124" s="208"/>
      <c r="I124" s="33"/>
      <c r="J124" s="33"/>
      <c r="K124" s="33"/>
    </row>
  </sheetData>
  <autoFilter ref="A3:R122"/>
  <mergeCells count="25">
    <mergeCell ref="G66:G67"/>
    <mergeCell ref="G94:G95"/>
    <mergeCell ref="A1:L1"/>
    <mergeCell ref="B33:B34"/>
    <mergeCell ref="C33:C34"/>
    <mergeCell ref="D33:D34"/>
    <mergeCell ref="E33:E34"/>
    <mergeCell ref="F33:F34"/>
    <mergeCell ref="B2:B3"/>
    <mergeCell ref="C2:C3"/>
    <mergeCell ref="D2:D3"/>
    <mergeCell ref="F2:F3"/>
    <mergeCell ref="E2:E3"/>
    <mergeCell ref="G2:G3"/>
    <mergeCell ref="G33:G34"/>
    <mergeCell ref="B94:B95"/>
    <mergeCell ref="C94:C95"/>
    <mergeCell ref="D94:D95"/>
    <mergeCell ref="E94:E95"/>
    <mergeCell ref="F94:F95"/>
    <mergeCell ref="B66:B67"/>
    <mergeCell ref="C66:C67"/>
    <mergeCell ref="D66:D67"/>
    <mergeCell ref="E66:E67"/>
    <mergeCell ref="F66:F67"/>
  </mergeCells>
  <phoneticPr fontId="2" type="noConversion"/>
  <pageMargins left="0.23622047244094491" right="0.23622047244094491" top="0.74803149606299213" bottom="0.19685039370078741" header="0.31496062992125984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B1" zoomScaleNormal="100" workbookViewId="0">
      <selection activeCell="C6" sqref="C6"/>
    </sheetView>
  </sheetViews>
  <sheetFormatPr defaultRowHeight="12.75" x14ac:dyDescent="0.2"/>
  <cols>
    <col min="1" max="1" width="4" hidden="1" customWidth="1"/>
    <col min="2" max="2" width="4.7109375" style="9" customWidth="1"/>
    <col min="3" max="3" width="32.7109375" customWidth="1"/>
    <col min="4" max="4" width="7.140625" style="9" customWidth="1"/>
    <col min="5" max="5" width="10" style="25" customWidth="1"/>
    <col min="6" max="6" width="24.5703125" style="25" customWidth="1"/>
    <col min="7" max="7" width="18" style="2" customWidth="1"/>
    <col min="8" max="8" width="18.85546875" style="2" customWidth="1"/>
    <col min="9" max="9" width="17.85546875" style="2" hidden="1" customWidth="1"/>
    <col min="10" max="10" width="29.5703125" style="2" customWidth="1"/>
    <col min="11" max="11" width="20.85546875" style="2" hidden="1" customWidth="1"/>
    <col min="12" max="16384" width="9.140625" style="2"/>
  </cols>
  <sheetData>
    <row r="1" spans="1:19" s="49" customFormat="1" ht="26.25" customHeight="1" thickBot="1" x14ac:dyDescent="0.25">
      <c r="A1" s="231" t="s">
        <v>523</v>
      </c>
      <c r="B1" s="232"/>
      <c r="C1" s="232"/>
      <c r="D1" s="232"/>
      <c r="E1" s="232"/>
      <c r="F1" s="233"/>
      <c r="G1" s="233"/>
      <c r="H1" s="233"/>
      <c r="I1" s="233"/>
      <c r="J1" s="233"/>
      <c r="K1" s="233"/>
      <c r="L1" s="233"/>
    </row>
    <row r="2" spans="1:19" s="45" customFormat="1" ht="114.75" customHeight="1" thickBot="1" x14ac:dyDescent="0.25">
      <c r="A2" s="46"/>
      <c r="B2" s="224" t="s">
        <v>422</v>
      </c>
      <c r="C2" s="224" t="s">
        <v>439</v>
      </c>
      <c r="D2" s="226" t="s">
        <v>425</v>
      </c>
      <c r="E2" s="57" t="s">
        <v>274</v>
      </c>
      <c r="F2" s="230" t="s">
        <v>525</v>
      </c>
      <c r="G2" s="65" t="s">
        <v>515</v>
      </c>
      <c r="H2" s="65" t="s">
        <v>516</v>
      </c>
      <c r="I2" s="65" t="s">
        <v>488</v>
      </c>
      <c r="J2" s="65" t="s">
        <v>519</v>
      </c>
      <c r="K2" s="212" t="s">
        <v>432</v>
      </c>
      <c r="L2" s="213"/>
      <c r="M2" s="48"/>
      <c r="N2" s="48"/>
      <c r="O2" s="48"/>
      <c r="P2" s="48"/>
      <c r="Q2" s="48"/>
      <c r="R2" s="48"/>
      <c r="S2" s="48"/>
    </row>
    <row r="3" spans="1:19" s="50" customFormat="1" ht="24.75" customHeight="1" thickBot="1" x14ac:dyDescent="0.25">
      <c r="A3" s="55" t="s">
        <v>419</v>
      </c>
      <c r="B3" s="225"/>
      <c r="C3" s="225"/>
      <c r="D3" s="227"/>
      <c r="E3" s="56"/>
      <c r="F3" s="229"/>
      <c r="G3" s="66" t="s">
        <v>419</v>
      </c>
      <c r="H3" s="66" t="s">
        <v>419</v>
      </c>
      <c r="I3" s="66" t="s">
        <v>419</v>
      </c>
      <c r="J3" s="77" t="s">
        <v>419</v>
      </c>
      <c r="K3" s="66" t="s">
        <v>419</v>
      </c>
    </row>
    <row r="4" spans="1:19" x14ac:dyDescent="0.2">
      <c r="A4" s="1">
        <v>1</v>
      </c>
      <c r="B4" s="8">
        <v>1</v>
      </c>
      <c r="C4" s="145" t="s">
        <v>486</v>
      </c>
      <c r="D4" s="12">
        <v>42.75</v>
      </c>
      <c r="E4" s="64">
        <v>39845</v>
      </c>
      <c r="F4" s="145" t="s">
        <v>889</v>
      </c>
      <c r="G4" s="80"/>
      <c r="H4" s="156"/>
      <c r="I4" s="156"/>
      <c r="J4" s="157"/>
      <c r="K4" s="111">
        <v>1</v>
      </c>
    </row>
    <row r="5" spans="1:19" x14ac:dyDescent="0.2">
      <c r="A5" s="1">
        <v>2</v>
      </c>
      <c r="B5" s="8">
        <v>2</v>
      </c>
      <c r="C5" s="145" t="s">
        <v>365</v>
      </c>
      <c r="D5" s="12">
        <v>67.61</v>
      </c>
      <c r="E5" s="60">
        <v>41059</v>
      </c>
      <c r="F5" s="138" t="s">
        <v>890</v>
      </c>
      <c r="G5" s="83"/>
      <c r="H5" s="145"/>
      <c r="I5" s="145"/>
      <c r="J5" s="84"/>
      <c r="K5" s="111">
        <v>1</v>
      </c>
    </row>
    <row r="6" spans="1:19" x14ac:dyDescent="0.2">
      <c r="A6" s="1">
        <v>3</v>
      </c>
      <c r="B6" s="8">
        <v>3</v>
      </c>
      <c r="C6" s="145" t="s">
        <v>354</v>
      </c>
      <c r="D6" s="12">
        <v>109.14</v>
      </c>
      <c r="E6" s="64">
        <v>40725</v>
      </c>
      <c r="F6" s="138" t="s">
        <v>891</v>
      </c>
      <c r="G6" s="83"/>
      <c r="H6" s="145"/>
      <c r="I6" s="145"/>
      <c r="J6" s="84"/>
      <c r="K6" s="111">
        <v>1</v>
      </c>
    </row>
    <row r="7" spans="1:19" x14ac:dyDescent="0.2">
      <c r="A7" s="1">
        <v>4</v>
      </c>
      <c r="B7" s="8">
        <v>4</v>
      </c>
      <c r="C7" s="7" t="s">
        <v>83</v>
      </c>
      <c r="D7" s="12">
        <v>92.6</v>
      </c>
      <c r="E7" s="64">
        <v>40252</v>
      </c>
      <c r="F7" s="138" t="s">
        <v>892</v>
      </c>
      <c r="G7" s="83"/>
      <c r="H7" s="145"/>
      <c r="I7" s="145"/>
      <c r="J7" s="84"/>
      <c r="K7" s="111">
        <v>1</v>
      </c>
    </row>
    <row r="8" spans="1:19" x14ac:dyDescent="0.2">
      <c r="A8" s="1">
        <v>5</v>
      </c>
      <c r="B8" s="8">
        <v>5</v>
      </c>
      <c r="C8" s="145" t="s">
        <v>508</v>
      </c>
      <c r="D8" s="12">
        <v>41.39</v>
      </c>
      <c r="E8" s="60">
        <v>40994</v>
      </c>
      <c r="F8" s="145" t="s">
        <v>893</v>
      </c>
      <c r="G8" s="201"/>
      <c r="H8" s="145"/>
      <c r="I8" s="145"/>
      <c r="J8" s="84"/>
      <c r="K8" s="111"/>
    </row>
    <row r="9" spans="1:19" ht="25.5" customHeight="1" x14ac:dyDescent="0.2">
      <c r="A9" s="1">
        <v>6</v>
      </c>
      <c r="B9" s="8">
        <v>6</v>
      </c>
      <c r="C9" s="17" t="s">
        <v>401</v>
      </c>
      <c r="D9" s="12">
        <v>66.27</v>
      </c>
      <c r="E9" s="175">
        <v>41306</v>
      </c>
      <c r="F9" s="17" t="s">
        <v>894</v>
      </c>
      <c r="G9" s="83"/>
      <c r="H9" s="145"/>
      <c r="I9" s="145"/>
      <c r="J9" s="84"/>
      <c r="K9" s="111">
        <v>1</v>
      </c>
    </row>
    <row r="10" spans="1:19" x14ac:dyDescent="0.2">
      <c r="A10" s="1">
        <v>7</v>
      </c>
      <c r="B10" s="8">
        <v>7</v>
      </c>
      <c r="C10" s="7" t="s">
        <v>84</v>
      </c>
      <c r="D10" s="68">
        <v>108.42</v>
      </c>
      <c r="E10" s="171">
        <v>39845</v>
      </c>
      <c r="F10" s="136" t="s">
        <v>895</v>
      </c>
      <c r="G10" s="83"/>
      <c r="H10" s="145"/>
      <c r="I10" s="145"/>
      <c r="J10" s="84"/>
      <c r="K10" s="111">
        <v>1</v>
      </c>
    </row>
    <row r="11" spans="1:19" x14ac:dyDescent="0.2">
      <c r="A11" s="1">
        <v>8</v>
      </c>
      <c r="B11" s="8">
        <v>8</v>
      </c>
      <c r="C11" s="7" t="s">
        <v>85</v>
      </c>
      <c r="D11" s="68">
        <v>70.66</v>
      </c>
      <c r="E11" s="64">
        <v>39845</v>
      </c>
      <c r="F11" s="138" t="s">
        <v>896</v>
      </c>
      <c r="G11" s="83"/>
      <c r="H11" s="145"/>
      <c r="I11" s="145"/>
      <c r="J11" s="84"/>
      <c r="K11" s="111">
        <v>1</v>
      </c>
    </row>
    <row r="12" spans="1:19" x14ac:dyDescent="0.2">
      <c r="A12" s="1">
        <v>9</v>
      </c>
      <c r="B12" s="8">
        <v>9</v>
      </c>
      <c r="C12" s="21" t="s">
        <v>356</v>
      </c>
      <c r="D12" s="68">
        <v>44.14</v>
      </c>
      <c r="E12" s="64">
        <v>39845</v>
      </c>
      <c r="F12" s="113" t="s">
        <v>897</v>
      </c>
      <c r="G12" s="201"/>
      <c r="H12" s="145"/>
      <c r="I12" s="145"/>
      <c r="J12" s="84"/>
      <c r="K12" s="111"/>
    </row>
    <row r="13" spans="1:19" x14ac:dyDescent="0.2">
      <c r="A13" s="1">
        <v>10</v>
      </c>
      <c r="B13" s="8">
        <v>10</v>
      </c>
      <c r="C13" s="7" t="s">
        <v>86</v>
      </c>
      <c r="D13" s="68">
        <v>41.43</v>
      </c>
      <c r="E13" s="60">
        <v>39845</v>
      </c>
      <c r="F13" s="113" t="s">
        <v>898</v>
      </c>
      <c r="G13" s="83"/>
      <c r="H13" s="145"/>
      <c r="I13" s="145"/>
      <c r="J13" s="84"/>
      <c r="K13" s="111">
        <v>1</v>
      </c>
    </row>
    <row r="14" spans="1:19" x14ac:dyDescent="0.2">
      <c r="A14" s="1">
        <v>11</v>
      </c>
      <c r="B14" s="8">
        <v>11</v>
      </c>
      <c r="C14" s="7" t="s">
        <v>87</v>
      </c>
      <c r="D14" s="12">
        <v>55.44</v>
      </c>
      <c r="E14" s="60">
        <v>39979</v>
      </c>
      <c r="F14" s="113" t="s">
        <v>899</v>
      </c>
      <c r="G14" s="83"/>
      <c r="H14" s="145"/>
      <c r="I14" s="145"/>
      <c r="J14" s="84"/>
      <c r="K14" s="111">
        <v>1</v>
      </c>
    </row>
    <row r="15" spans="1:19" x14ac:dyDescent="0.2">
      <c r="A15" s="1">
        <v>12</v>
      </c>
      <c r="B15" s="8">
        <v>12</v>
      </c>
      <c r="C15" s="7" t="s">
        <v>88</v>
      </c>
      <c r="D15" s="12">
        <v>125.61</v>
      </c>
      <c r="E15" s="60">
        <v>38749</v>
      </c>
      <c r="F15" s="113" t="s">
        <v>900</v>
      </c>
      <c r="G15" s="201"/>
      <c r="H15" s="145"/>
      <c r="I15" s="145"/>
      <c r="J15" s="84"/>
      <c r="K15" s="111"/>
    </row>
    <row r="16" spans="1:19" x14ac:dyDescent="0.2">
      <c r="A16" s="1">
        <v>13</v>
      </c>
      <c r="B16" s="8">
        <v>13</v>
      </c>
      <c r="C16" s="131" t="s">
        <v>480</v>
      </c>
      <c r="D16" s="12">
        <v>75.2</v>
      </c>
      <c r="E16" s="64"/>
      <c r="F16" s="145" t="s">
        <v>901</v>
      </c>
      <c r="G16" s="83"/>
      <c r="H16" s="145"/>
      <c r="I16" s="145"/>
      <c r="J16" s="84"/>
      <c r="K16" s="111">
        <v>1</v>
      </c>
    </row>
    <row r="17" spans="1:19" x14ac:dyDescent="0.2">
      <c r="A17" s="1">
        <v>14</v>
      </c>
      <c r="B17" s="8">
        <v>14</v>
      </c>
      <c r="C17" s="7" t="s">
        <v>89</v>
      </c>
      <c r="D17" s="12">
        <v>45.06</v>
      </c>
      <c r="E17" s="60">
        <v>39845</v>
      </c>
      <c r="F17" s="113" t="s">
        <v>902</v>
      </c>
      <c r="G17" s="201"/>
      <c r="H17" s="145"/>
      <c r="I17" s="145"/>
      <c r="J17" s="84"/>
      <c r="K17" s="111"/>
    </row>
    <row r="18" spans="1:19" x14ac:dyDescent="0.2">
      <c r="A18" s="1">
        <v>15</v>
      </c>
      <c r="B18" s="8">
        <v>15</v>
      </c>
      <c r="C18" s="7" t="s">
        <v>68</v>
      </c>
      <c r="D18" s="12">
        <v>41.81</v>
      </c>
      <c r="E18" s="60">
        <v>39845</v>
      </c>
      <c r="F18" s="113" t="s">
        <v>903</v>
      </c>
      <c r="G18" s="83"/>
      <c r="H18" s="145"/>
      <c r="I18" s="145"/>
      <c r="J18" s="84"/>
      <c r="K18" s="111">
        <v>1</v>
      </c>
    </row>
    <row r="19" spans="1:19" x14ac:dyDescent="0.2">
      <c r="A19" s="1">
        <v>16</v>
      </c>
      <c r="B19" s="8">
        <v>16</v>
      </c>
      <c r="C19" s="1" t="s">
        <v>387</v>
      </c>
      <c r="D19" s="12">
        <v>66.59</v>
      </c>
      <c r="E19" s="61"/>
      <c r="F19" s="145" t="s">
        <v>904</v>
      </c>
      <c r="G19" s="83"/>
      <c r="H19" s="145"/>
      <c r="I19" s="145"/>
      <c r="J19" s="84"/>
      <c r="K19" s="111">
        <v>1</v>
      </c>
    </row>
    <row r="20" spans="1:19" x14ac:dyDescent="0.2">
      <c r="A20" s="1">
        <v>17</v>
      </c>
      <c r="B20" s="8">
        <v>17</v>
      </c>
      <c r="C20" s="113" t="s">
        <v>888</v>
      </c>
      <c r="D20" s="12">
        <v>108.9</v>
      </c>
      <c r="E20" s="255">
        <v>42257</v>
      </c>
      <c r="F20" s="145" t="s">
        <v>913</v>
      </c>
      <c r="G20" s="83"/>
      <c r="H20" s="145"/>
      <c r="I20" s="145"/>
      <c r="J20" s="84"/>
      <c r="K20" s="111">
        <v>1</v>
      </c>
    </row>
    <row r="21" spans="1:19" x14ac:dyDescent="0.2">
      <c r="A21" s="1">
        <v>18</v>
      </c>
      <c r="B21" s="8">
        <v>18</v>
      </c>
      <c r="C21" s="7" t="s">
        <v>90</v>
      </c>
      <c r="D21" s="12">
        <v>71.89</v>
      </c>
      <c r="E21" s="60">
        <v>39845</v>
      </c>
      <c r="F21" s="113" t="s">
        <v>905</v>
      </c>
      <c r="G21" s="83"/>
      <c r="H21" s="145"/>
      <c r="I21" s="145"/>
      <c r="J21" s="84"/>
      <c r="K21" s="111">
        <v>1</v>
      </c>
    </row>
    <row r="22" spans="1:19" x14ac:dyDescent="0.2">
      <c r="A22" s="1">
        <v>19</v>
      </c>
      <c r="B22" s="8">
        <v>19</v>
      </c>
      <c r="C22" s="21" t="s">
        <v>290</v>
      </c>
      <c r="D22" s="12">
        <v>44.37</v>
      </c>
      <c r="E22" s="64">
        <v>40262</v>
      </c>
      <c r="F22" s="138" t="s">
        <v>906</v>
      </c>
      <c r="G22" s="83"/>
      <c r="H22" s="145"/>
      <c r="I22" s="145"/>
      <c r="J22" s="84"/>
      <c r="K22" s="111">
        <v>1</v>
      </c>
    </row>
    <row r="23" spans="1:19" x14ac:dyDescent="0.2">
      <c r="A23" s="1">
        <v>20</v>
      </c>
      <c r="B23" s="8">
        <v>21</v>
      </c>
      <c r="C23" s="7" t="s">
        <v>91</v>
      </c>
      <c r="D23" s="12">
        <v>66.48</v>
      </c>
      <c r="E23" s="60">
        <v>38697</v>
      </c>
      <c r="F23" s="113" t="s">
        <v>907</v>
      </c>
      <c r="G23" s="201"/>
      <c r="H23" s="145"/>
      <c r="I23" s="145"/>
      <c r="J23" s="84"/>
      <c r="K23" s="111"/>
    </row>
    <row r="24" spans="1:19" x14ac:dyDescent="0.2">
      <c r="A24" s="1">
        <v>21</v>
      </c>
      <c r="B24" s="8">
        <v>22</v>
      </c>
      <c r="C24" s="7" t="s">
        <v>92</v>
      </c>
      <c r="D24" s="12">
        <v>109.58</v>
      </c>
      <c r="E24" s="60">
        <v>38697</v>
      </c>
      <c r="F24" s="113" t="s">
        <v>908</v>
      </c>
      <c r="G24" s="201"/>
      <c r="H24" s="145"/>
      <c r="I24" s="145"/>
      <c r="J24" s="84"/>
      <c r="K24" s="111"/>
    </row>
    <row r="25" spans="1:19" x14ac:dyDescent="0.2">
      <c r="A25" s="1">
        <v>22</v>
      </c>
      <c r="B25" s="8">
        <v>23</v>
      </c>
      <c r="C25" s="21" t="s">
        <v>334</v>
      </c>
      <c r="D25" s="12">
        <v>70.31</v>
      </c>
      <c r="E25" s="60">
        <v>41334</v>
      </c>
      <c r="F25" s="113" t="s">
        <v>909</v>
      </c>
      <c r="G25" s="201"/>
      <c r="H25" s="145"/>
      <c r="I25" s="145"/>
      <c r="J25" s="84"/>
      <c r="K25" s="111"/>
    </row>
    <row r="26" spans="1:19" x14ac:dyDescent="0.2">
      <c r="A26" s="1">
        <v>23</v>
      </c>
      <c r="B26" s="8">
        <v>24</v>
      </c>
      <c r="C26" s="7" t="s">
        <v>93</v>
      </c>
      <c r="D26" s="12">
        <v>87.53</v>
      </c>
      <c r="E26" s="61"/>
      <c r="F26" s="113" t="s">
        <v>910</v>
      </c>
      <c r="G26" s="83"/>
      <c r="H26" s="145"/>
      <c r="I26" s="145"/>
      <c r="J26" s="84"/>
      <c r="K26" s="111">
        <v>1</v>
      </c>
    </row>
    <row r="27" spans="1:19" x14ac:dyDescent="0.2">
      <c r="A27" s="1">
        <v>24</v>
      </c>
      <c r="B27" s="8">
        <v>25</v>
      </c>
      <c r="C27" s="7" t="s">
        <v>94</v>
      </c>
      <c r="D27" s="12">
        <v>42.02</v>
      </c>
      <c r="E27" s="60">
        <v>39845</v>
      </c>
      <c r="F27" s="113" t="s">
        <v>911</v>
      </c>
      <c r="G27" s="201"/>
      <c r="H27" s="145"/>
      <c r="I27" s="145"/>
      <c r="J27" s="84"/>
      <c r="K27" s="111"/>
    </row>
    <row r="28" spans="1:19" ht="13.5" thickBot="1" x14ac:dyDescent="0.25">
      <c r="A28" s="1">
        <v>25</v>
      </c>
      <c r="B28" s="8">
        <v>26</v>
      </c>
      <c r="C28" s="7" t="s">
        <v>95</v>
      </c>
      <c r="D28" s="12">
        <v>67.36</v>
      </c>
      <c r="E28" s="60">
        <v>41088</v>
      </c>
      <c r="F28" s="138" t="s">
        <v>912</v>
      </c>
      <c r="G28" s="85"/>
      <c r="H28" s="87"/>
      <c r="I28" s="87"/>
      <c r="J28" s="165"/>
      <c r="K28" s="111">
        <v>1</v>
      </c>
    </row>
    <row r="29" spans="1:19" s="45" customFormat="1" ht="114.75" customHeight="1" thickBot="1" x14ac:dyDescent="0.25">
      <c r="A29" s="46"/>
      <c r="B29" s="224" t="s">
        <v>422</v>
      </c>
      <c r="C29" s="224" t="s">
        <v>439</v>
      </c>
      <c r="D29" s="226" t="s">
        <v>425</v>
      </c>
      <c r="E29" s="57" t="s">
        <v>274</v>
      </c>
      <c r="F29" s="230" t="s">
        <v>525</v>
      </c>
      <c r="G29" s="65" t="s">
        <v>515</v>
      </c>
      <c r="H29" s="65" t="s">
        <v>516</v>
      </c>
      <c r="I29" s="65" t="s">
        <v>488</v>
      </c>
      <c r="J29" s="65" t="s">
        <v>519</v>
      </c>
      <c r="K29" s="65" t="s">
        <v>430</v>
      </c>
      <c r="M29" s="48"/>
      <c r="N29" s="48"/>
      <c r="O29" s="48"/>
      <c r="P29" s="48"/>
      <c r="Q29" s="48"/>
      <c r="R29" s="48"/>
      <c r="S29" s="48"/>
    </row>
    <row r="30" spans="1:19" s="50" customFormat="1" ht="24.75" customHeight="1" thickBot="1" x14ac:dyDescent="0.25">
      <c r="A30" s="55" t="s">
        <v>419</v>
      </c>
      <c r="B30" s="225"/>
      <c r="C30" s="225"/>
      <c r="D30" s="227"/>
      <c r="E30" s="56"/>
      <c r="F30" s="229"/>
      <c r="G30" s="66" t="s">
        <v>419</v>
      </c>
      <c r="H30" s="66" t="s">
        <v>419</v>
      </c>
      <c r="I30" s="66" t="s">
        <v>419</v>
      </c>
      <c r="J30" s="66" t="s">
        <v>419</v>
      </c>
      <c r="K30" s="66" t="s">
        <v>419</v>
      </c>
    </row>
    <row r="31" spans="1:19" x14ac:dyDescent="0.2">
      <c r="A31" s="1">
        <v>26</v>
      </c>
      <c r="B31" s="8">
        <v>27</v>
      </c>
      <c r="C31" s="1" t="s">
        <v>375</v>
      </c>
      <c r="D31" s="12">
        <v>109.44</v>
      </c>
      <c r="E31" s="64">
        <v>41088</v>
      </c>
      <c r="F31" s="138" t="s">
        <v>915</v>
      </c>
      <c r="G31" s="202"/>
      <c r="H31" s="156"/>
      <c r="I31" s="156"/>
      <c r="J31" s="157"/>
      <c r="K31" s="153"/>
    </row>
    <row r="32" spans="1:19" x14ac:dyDescent="0.2">
      <c r="A32" s="1">
        <v>27</v>
      </c>
      <c r="B32" s="8">
        <v>28</v>
      </c>
      <c r="C32" s="7" t="s">
        <v>96</v>
      </c>
      <c r="D32" s="12">
        <v>72.7</v>
      </c>
      <c r="E32" s="60">
        <v>38697</v>
      </c>
      <c r="F32" s="113" t="s">
        <v>916</v>
      </c>
      <c r="G32" s="201"/>
      <c r="H32" s="145"/>
      <c r="I32" s="145"/>
      <c r="J32" s="84"/>
      <c r="K32" s="111"/>
    </row>
    <row r="33" spans="1:11" ht="13.5" customHeight="1" x14ac:dyDescent="0.2">
      <c r="A33" s="1">
        <v>28</v>
      </c>
      <c r="B33" s="8">
        <v>29</v>
      </c>
      <c r="C33" s="7" t="s">
        <v>97</v>
      </c>
      <c r="D33" s="12">
        <v>45.07</v>
      </c>
      <c r="E33" s="60">
        <v>38697</v>
      </c>
      <c r="F33" s="113" t="s">
        <v>917</v>
      </c>
      <c r="G33" s="201"/>
      <c r="H33" s="145"/>
      <c r="I33" s="145"/>
      <c r="J33" s="84"/>
      <c r="K33" s="111"/>
    </row>
    <row r="34" spans="1:11" x14ac:dyDescent="0.2">
      <c r="A34" s="1">
        <v>29</v>
      </c>
      <c r="B34" s="8">
        <v>30</v>
      </c>
      <c r="C34" s="7" t="s">
        <v>98</v>
      </c>
      <c r="D34" s="12">
        <v>42.43</v>
      </c>
      <c r="E34" s="60">
        <v>41088</v>
      </c>
      <c r="F34" s="113" t="s">
        <v>918</v>
      </c>
      <c r="G34" s="83"/>
      <c r="H34" s="145"/>
      <c r="I34" s="145"/>
      <c r="J34" s="84"/>
      <c r="K34" s="111">
        <v>1</v>
      </c>
    </row>
    <row r="35" spans="1:11" x14ac:dyDescent="0.2">
      <c r="A35" s="1">
        <v>30</v>
      </c>
      <c r="B35" s="8">
        <v>31</v>
      </c>
      <c r="C35" s="7" t="s">
        <v>99</v>
      </c>
      <c r="D35" s="12">
        <v>66.47</v>
      </c>
      <c r="E35" s="64">
        <v>40603</v>
      </c>
      <c r="F35" s="145" t="s">
        <v>919</v>
      </c>
      <c r="G35" s="201"/>
      <c r="H35" s="145"/>
      <c r="I35" s="145"/>
      <c r="J35" s="84"/>
      <c r="K35" s="111"/>
    </row>
    <row r="36" spans="1:11" x14ac:dyDescent="0.2">
      <c r="A36" s="1">
        <v>31</v>
      </c>
      <c r="B36" s="8">
        <v>32</v>
      </c>
      <c r="C36" s="7" t="s">
        <v>99</v>
      </c>
      <c r="D36" s="12">
        <v>109.31</v>
      </c>
      <c r="E36" s="64">
        <v>40603</v>
      </c>
      <c r="F36" s="145" t="s">
        <v>920</v>
      </c>
      <c r="G36" s="201"/>
      <c r="H36" s="145"/>
      <c r="I36" s="145"/>
      <c r="J36" s="84"/>
      <c r="K36" s="111"/>
    </row>
    <row r="37" spans="1:11" x14ac:dyDescent="0.2">
      <c r="A37" s="1">
        <v>32</v>
      </c>
      <c r="B37" s="8">
        <v>33</v>
      </c>
      <c r="C37" s="7" t="s">
        <v>100</v>
      </c>
      <c r="D37" s="12">
        <v>71.849999999999994</v>
      </c>
      <c r="E37" s="60">
        <v>39845</v>
      </c>
      <c r="F37" s="113" t="s">
        <v>921</v>
      </c>
      <c r="G37" s="201"/>
      <c r="H37" s="145"/>
      <c r="I37" s="145"/>
      <c r="J37" s="84"/>
      <c r="K37" s="111"/>
    </row>
    <row r="38" spans="1:11" x14ac:dyDescent="0.2">
      <c r="A38" s="1">
        <v>33</v>
      </c>
      <c r="B38" s="8">
        <v>34</v>
      </c>
      <c r="C38" s="21" t="s">
        <v>383</v>
      </c>
      <c r="D38" s="12">
        <v>44.85</v>
      </c>
      <c r="E38" s="60">
        <v>39845</v>
      </c>
      <c r="F38" s="113" t="s">
        <v>922</v>
      </c>
      <c r="G38" s="201"/>
      <c r="H38" s="145"/>
      <c r="I38" s="145"/>
      <c r="J38" s="84"/>
      <c r="K38" s="111"/>
    </row>
    <row r="39" spans="1:11" x14ac:dyDescent="0.2">
      <c r="A39" s="1">
        <v>34</v>
      </c>
      <c r="B39" s="8">
        <v>35</v>
      </c>
      <c r="C39" s="21" t="s">
        <v>101</v>
      </c>
      <c r="D39" s="12">
        <v>41.27</v>
      </c>
      <c r="E39" s="64">
        <v>40206</v>
      </c>
      <c r="F39" s="113" t="s">
        <v>923</v>
      </c>
      <c r="G39" s="83"/>
      <c r="H39" s="145"/>
      <c r="I39" s="145"/>
      <c r="J39" s="84"/>
      <c r="K39" s="111">
        <v>1</v>
      </c>
    </row>
    <row r="40" spans="1:11" x14ac:dyDescent="0.2">
      <c r="A40" s="1">
        <v>35</v>
      </c>
      <c r="B40" s="8">
        <v>36</v>
      </c>
      <c r="C40" s="21" t="s">
        <v>380</v>
      </c>
      <c r="D40" s="12">
        <v>66.37</v>
      </c>
      <c r="E40" s="60">
        <v>41088</v>
      </c>
      <c r="F40" s="113" t="s">
        <v>924</v>
      </c>
      <c r="G40" s="83"/>
      <c r="H40" s="145"/>
      <c r="I40" s="145"/>
      <c r="J40" s="84"/>
      <c r="K40" s="111">
        <v>1</v>
      </c>
    </row>
    <row r="41" spans="1:11" x14ac:dyDescent="0.2">
      <c r="A41" s="1">
        <v>36</v>
      </c>
      <c r="B41" s="8">
        <v>37</v>
      </c>
      <c r="C41" s="1" t="s">
        <v>415</v>
      </c>
      <c r="D41" s="12">
        <v>109.47</v>
      </c>
      <c r="E41" s="60">
        <v>41292</v>
      </c>
      <c r="F41" s="145" t="s">
        <v>925</v>
      </c>
      <c r="G41" s="201"/>
      <c r="H41" s="145"/>
      <c r="I41" s="145"/>
      <c r="J41" s="84"/>
      <c r="K41" s="111"/>
    </row>
    <row r="42" spans="1:11" x14ac:dyDescent="0.2">
      <c r="A42" s="1">
        <v>37</v>
      </c>
      <c r="B42" s="8">
        <v>38</v>
      </c>
      <c r="C42" s="7" t="s">
        <v>102</v>
      </c>
      <c r="D42" s="12">
        <v>71.010000000000005</v>
      </c>
      <c r="E42" s="60">
        <v>39845</v>
      </c>
      <c r="F42" s="113" t="s">
        <v>926</v>
      </c>
      <c r="G42" s="201"/>
      <c r="H42" s="145"/>
      <c r="I42" s="145"/>
      <c r="J42" s="84"/>
      <c r="K42" s="111"/>
    </row>
    <row r="43" spans="1:11" x14ac:dyDescent="0.2">
      <c r="A43" s="1">
        <v>38</v>
      </c>
      <c r="B43" s="8">
        <v>39</v>
      </c>
      <c r="C43" s="1" t="s">
        <v>341</v>
      </c>
      <c r="D43" s="12">
        <v>44.8</v>
      </c>
      <c r="E43" s="60">
        <v>39865</v>
      </c>
      <c r="F43" s="145" t="s">
        <v>927</v>
      </c>
      <c r="G43" s="201"/>
      <c r="H43" s="145"/>
      <c r="I43" s="145"/>
      <c r="J43" s="84"/>
      <c r="K43" s="111"/>
    </row>
    <row r="44" spans="1:11" x14ac:dyDescent="0.2">
      <c r="A44" s="1">
        <v>39</v>
      </c>
      <c r="B44" s="8">
        <v>40</v>
      </c>
      <c r="C44" s="145" t="s">
        <v>509</v>
      </c>
      <c r="D44" s="12">
        <v>41.51</v>
      </c>
      <c r="E44" s="60">
        <v>41766</v>
      </c>
      <c r="F44" s="145" t="s">
        <v>928</v>
      </c>
      <c r="G44" s="201"/>
      <c r="H44" s="145"/>
      <c r="I44" s="145"/>
      <c r="J44" s="84"/>
      <c r="K44" s="111"/>
    </row>
    <row r="45" spans="1:11" x14ac:dyDescent="0.2">
      <c r="A45" s="1">
        <v>40</v>
      </c>
      <c r="B45" s="8">
        <v>41</v>
      </c>
      <c r="C45" s="7" t="s">
        <v>103</v>
      </c>
      <c r="D45" s="12">
        <v>66.86</v>
      </c>
      <c r="E45" s="60">
        <v>39366</v>
      </c>
      <c r="F45" s="113" t="s">
        <v>929</v>
      </c>
      <c r="G45" s="201"/>
      <c r="H45" s="145"/>
      <c r="I45" s="145"/>
      <c r="J45" s="84"/>
      <c r="K45" s="111"/>
    </row>
    <row r="46" spans="1:11" s="31" customFormat="1" ht="25.5" customHeight="1" x14ac:dyDescent="0.2">
      <c r="A46" s="18">
        <v>41</v>
      </c>
      <c r="B46" s="8">
        <v>42</v>
      </c>
      <c r="C46" s="18" t="s">
        <v>282</v>
      </c>
      <c r="D46" s="12">
        <v>110.98</v>
      </c>
      <c r="E46" s="175">
        <v>40778</v>
      </c>
      <c r="F46" s="22" t="s">
        <v>930</v>
      </c>
      <c r="G46" s="83"/>
      <c r="H46" s="145"/>
      <c r="I46" s="145"/>
      <c r="J46" s="84"/>
      <c r="K46" s="111">
        <v>1</v>
      </c>
    </row>
    <row r="47" spans="1:11" x14ac:dyDescent="0.2">
      <c r="A47" s="1">
        <v>42</v>
      </c>
      <c r="B47" s="8">
        <v>43</v>
      </c>
      <c r="C47" s="7" t="s">
        <v>104</v>
      </c>
      <c r="D47" s="12">
        <v>71.87</v>
      </c>
      <c r="E47" s="60">
        <v>41088</v>
      </c>
      <c r="F47" s="113" t="s">
        <v>931</v>
      </c>
      <c r="G47" s="83"/>
      <c r="H47" s="145"/>
      <c r="I47" s="145"/>
      <c r="J47" s="84"/>
      <c r="K47" s="111">
        <v>1</v>
      </c>
    </row>
    <row r="48" spans="1:11" x14ac:dyDescent="0.2">
      <c r="A48" s="1">
        <v>43</v>
      </c>
      <c r="B48" s="8">
        <v>44</v>
      </c>
      <c r="C48" s="7" t="s">
        <v>105</v>
      </c>
      <c r="D48" s="12">
        <v>45.47</v>
      </c>
      <c r="E48" s="60">
        <v>39845</v>
      </c>
      <c r="F48" s="113" t="s">
        <v>932</v>
      </c>
      <c r="G48" s="83"/>
      <c r="H48" s="145"/>
      <c r="I48" s="145"/>
      <c r="J48" s="84"/>
      <c r="K48" s="111">
        <v>1</v>
      </c>
    </row>
    <row r="49" spans="1:19" x14ac:dyDescent="0.2">
      <c r="A49" s="1">
        <v>44</v>
      </c>
      <c r="B49" s="8">
        <v>45</v>
      </c>
      <c r="C49" s="7" t="s">
        <v>106</v>
      </c>
      <c r="D49" s="12">
        <v>85</v>
      </c>
      <c r="E49" s="168" t="s">
        <v>289</v>
      </c>
      <c r="F49" s="138" t="s">
        <v>933</v>
      </c>
      <c r="G49" s="83"/>
      <c r="H49" s="145"/>
      <c r="I49" s="145"/>
      <c r="J49" s="84"/>
      <c r="K49" s="111">
        <v>1</v>
      </c>
    </row>
    <row r="50" spans="1:19" ht="25.5" customHeight="1" x14ac:dyDescent="0.2">
      <c r="A50" s="1">
        <v>45</v>
      </c>
      <c r="B50" s="8">
        <v>46</v>
      </c>
      <c r="C50" s="22" t="s">
        <v>283</v>
      </c>
      <c r="D50" s="12">
        <v>109.4</v>
      </c>
      <c r="E50" s="175" t="s">
        <v>330</v>
      </c>
      <c r="F50" s="18" t="s">
        <v>934</v>
      </c>
      <c r="G50" s="83"/>
      <c r="H50" s="145"/>
      <c r="I50" s="145"/>
      <c r="J50" s="84"/>
      <c r="K50" s="111">
        <v>1</v>
      </c>
    </row>
    <row r="51" spans="1:19" x14ac:dyDescent="0.2">
      <c r="A51" s="1">
        <v>46</v>
      </c>
      <c r="B51" s="8">
        <v>47</v>
      </c>
      <c r="C51" s="7" t="s">
        <v>107</v>
      </c>
      <c r="D51" s="12">
        <v>67.23</v>
      </c>
      <c r="E51" s="60">
        <v>39845</v>
      </c>
      <c r="F51" s="138" t="s">
        <v>935</v>
      </c>
      <c r="G51" s="201"/>
      <c r="H51" s="145"/>
      <c r="I51" s="145"/>
      <c r="J51" s="84"/>
      <c r="K51" s="111"/>
    </row>
    <row r="52" spans="1:19" x14ac:dyDescent="0.2">
      <c r="A52" s="1">
        <v>47</v>
      </c>
      <c r="B52" s="8">
        <v>48</v>
      </c>
      <c r="C52" s="145" t="s">
        <v>914</v>
      </c>
      <c r="D52" s="12">
        <v>42.13</v>
      </c>
      <c r="E52" s="167"/>
      <c r="F52" s="15" t="s">
        <v>936</v>
      </c>
      <c r="G52" s="201"/>
      <c r="H52" s="145"/>
      <c r="I52" s="145"/>
      <c r="J52" s="84"/>
      <c r="K52" s="111"/>
    </row>
    <row r="53" spans="1:19" x14ac:dyDescent="0.2">
      <c r="A53" s="1">
        <v>48</v>
      </c>
      <c r="B53" s="8">
        <v>49</v>
      </c>
      <c r="C53" s="7" t="s">
        <v>108</v>
      </c>
      <c r="D53" s="12">
        <v>70.98</v>
      </c>
      <c r="E53" s="60">
        <v>38698</v>
      </c>
      <c r="F53" s="113" t="s">
        <v>937</v>
      </c>
      <c r="G53" s="201"/>
      <c r="H53" s="145"/>
      <c r="I53" s="145"/>
      <c r="J53" s="84"/>
      <c r="K53" s="111"/>
    </row>
    <row r="54" spans="1:19" x14ac:dyDescent="0.2">
      <c r="A54" s="1">
        <v>49</v>
      </c>
      <c r="B54" s="8">
        <v>50</v>
      </c>
      <c r="C54" s="21" t="s">
        <v>284</v>
      </c>
      <c r="D54" s="12">
        <v>109</v>
      </c>
      <c r="E54" s="168" t="s">
        <v>291</v>
      </c>
      <c r="F54" s="138" t="s">
        <v>938</v>
      </c>
      <c r="G54" s="83"/>
      <c r="H54" s="145"/>
      <c r="I54" s="145"/>
      <c r="J54" s="84"/>
      <c r="K54" s="111">
        <v>1</v>
      </c>
    </row>
    <row r="55" spans="1:19" x14ac:dyDescent="0.2">
      <c r="A55" s="1">
        <v>50</v>
      </c>
      <c r="B55" s="8">
        <v>51</v>
      </c>
      <c r="C55" s="21" t="s">
        <v>384</v>
      </c>
      <c r="D55" s="12">
        <v>66.52</v>
      </c>
      <c r="E55" s="64">
        <v>40133</v>
      </c>
      <c r="F55" s="113" t="s">
        <v>939</v>
      </c>
      <c r="G55" s="83"/>
      <c r="H55" s="145"/>
      <c r="I55" s="145"/>
      <c r="J55" s="84"/>
      <c r="K55" s="111">
        <v>1</v>
      </c>
    </row>
    <row r="56" spans="1:19" ht="13.5" thickBot="1" x14ac:dyDescent="0.25">
      <c r="A56" s="1">
        <v>51</v>
      </c>
      <c r="B56" s="8">
        <v>52</v>
      </c>
      <c r="C56" s="7" t="s">
        <v>109</v>
      </c>
      <c r="D56" s="12">
        <v>41.23</v>
      </c>
      <c r="E56" s="61"/>
      <c r="F56" s="113" t="s">
        <v>940</v>
      </c>
      <c r="G56" s="203"/>
      <c r="H56" s="87"/>
      <c r="I56" s="87"/>
      <c r="J56" s="165"/>
      <c r="K56" s="193"/>
    </row>
    <row r="57" spans="1:19" s="45" customFormat="1" ht="114.75" customHeight="1" thickBot="1" x14ac:dyDescent="0.25">
      <c r="A57" s="46"/>
      <c r="B57" s="224" t="s">
        <v>422</v>
      </c>
      <c r="C57" s="224" t="s">
        <v>440</v>
      </c>
      <c r="D57" s="226" t="s">
        <v>425</v>
      </c>
      <c r="E57" s="57" t="s">
        <v>274</v>
      </c>
      <c r="F57" s="230" t="s">
        <v>525</v>
      </c>
      <c r="G57" s="65" t="s">
        <v>515</v>
      </c>
      <c r="H57" s="65" t="s">
        <v>516</v>
      </c>
      <c r="I57" s="65" t="s">
        <v>488</v>
      </c>
      <c r="J57" s="65" t="s">
        <v>519</v>
      </c>
      <c r="K57" s="65" t="s">
        <v>430</v>
      </c>
      <c r="M57" s="48"/>
      <c r="N57" s="48"/>
      <c r="O57" s="48"/>
      <c r="P57" s="48"/>
      <c r="Q57" s="48"/>
      <c r="R57" s="48"/>
      <c r="S57" s="48"/>
    </row>
    <row r="58" spans="1:19" s="50" customFormat="1" ht="24.75" customHeight="1" thickBot="1" x14ac:dyDescent="0.25">
      <c r="A58" s="55" t="s">
        <v>419</v>
      </c>
      <c r="B58" s="225"/>
      <c r="C58" s="225"/>
      <c r="D58" s="227"/>
      <c r="E58" s="56"/>
      <c r="F58" s="229"/>
      <c r="G58" s="66" t="s">
        <v>419</v>
      </c>
      <c r="H58" s="66" t="s">
        <v>419</v>
      </c>
      <c r="I58" s="66" t="s">
        <v>419</v>
      </c>
      <c r="J58" s="66" t="s">
        <v>419</v>
      </c>
      <c r="K58" s="66" t="s">
        <v>419</v>
      </c>
    </row>
    <row r="59" spans="1:19" x14ac:dyDescent="0.2">
      <c r="A59" s="1">
        <v>52</v>
      </c>
      <c r="B59" s="8">
        <v>53</v>
      </c>
      <c r="C59" s="145" t="s">
        <v>510</v>
      </c>
      <c r="D59" s="12">
        <v>44.09</v>
      </c>
      <c r="E59" s="60">
        <v>41989</v>
      </c>
      <c r="F59" s="145" t="s">
        <v>942</v>
      </c>
      <c r="G59" s="80"/>
      <c r="H59" s="156"/>
      <c r="I59" s="156"/>
      <c r="J59" s="157"/>
      <c r="K59" s="111">
        <v>1</v>
      </c>
    </row>
    <row r="60" spans="1:19" x14ac:dyDescent="0.2">
      <c r="A60" s="1">
        <v>53</v>
      </c>
      <c r="B60" s="8">
        <v>54</v>
      </c>
      <c r="C60" s="7" t="s">
        <v>110</v>
      </c>
      <c r="D60" s="12">
        <v>71.34</v>
      </c>
      <c r="E60" s="168" t="s">
        <v>289</v>
      </c>
      <c r="F60" s="145" t="s">
        <v>943</v>
      </c>
      <c r="G60" s="83"/>
      <c r="H60" s="145"/>
      <c r="I60" s="145"/>
      <c r="J60" s="84"/>
      <c r="K60" s="111">
        <v>1</v>
      </c>
    </row>
    <row r="61" spans="1:19" x14ac:dyDescent="0.2">
      <c r="A61" s="1">
        <v>54</v>
      </c>
      <c r="B61" s="8">
        <v>55</v>
      </c>
      <c r="C61" s="145" t="s">
        <v>511</v>
      </c>
      <c r="D61" s="12">
        <v>108.86</v>
      </c>
      <c r="E61" s="60">
        <v>39282</v>
      </c>
      <c r="F61" s="113" t="s">
        <v>944</v>
      </c>
      <c r="G61" s="201"/>
      <c r="H61" s="145"/>
      <c r="I61" s="145"/>
      <c r="J61" s="84"/>
      <c r="K61" s="111"/>
    </row>
    <row r="62" spans="1:19" x14ac:dyDescent="0.2">
      <c r="A62" s="1">
        <v>55</v>
      </c>
      <c r="B62" s="8">
        <v>56</v>
      </c>
      <c r="C62" s="7" t="s">
        <v>111</v>
      </c>
      <c r="D62" s="12">
        <v>67.03</v>
      </c>
      <c r="E62" s="60">
        <v>38697</v>
      </c>
      <c r="F62" s="145" t="s">
        <v>945</v>
      </c>
      <c r="G62" s="83"/>
      <c r="H62" s="145"/>
      <c r="I62" s="145"/>
      <c r="J62" s="84"/>
      <c r="K62" s="111">
        <v>1</v>
      </c>
    </row>
    <row r="63" spans="1:19" x14ac:dyDescent="0.2">
      <c r="A63" s="1">
        <v>56</v>
      </c>
      <c r="B63" s="8">
        <v>57</v>
      </c>
      <c r="C63" s="7" t="s">
        <v>112</v>
      </c>
      <c r="D63" s="12">
        <v>41.96</v>
      </c>
      <c r="E63" s="60">
        <v>39845</v>
      </c>
      <c r="F63" s="113" t="s">
        <v>946</v>
      </c>
      <c r="G63" s="201"/>
      <c r="H63" s="145"/>
      <c r="I63" s="145"/>
      <c r="J63" s="84"/>
      <c r="K63" s="111"/>
    </row>
    <row r="64" spans="1:19" x14ac:dyDescent="0.2">
      <c r="A64" s="1">
        <v>57</v>
      </c>
      <c r="B64" s="8">
        <v>58</v>
      </c>
      <c r="C64" s="7" t="s">
        <v>113</v>
      </c>
      <c r="D64" s="12">
        <v>44.36</v>
      </c>
      <c r="E64" s="60">
        <v>39722</v>
      </c>
      <c r="F64" s="113" t="s">
        <v>947</v>
      </c>
      <c r="G64" s="201"/>
      <c r="H64" s="145"/>
      <c r="I64" s="145"/>
      <c r="J64" s="84"/>
      <c r="K64" s="111"/>
    </row>
    <row r="65" spans="1:11" x14ac:dyDescent="0.2">
      <c r="A65" s="1">
        <v>58</v>
      </c>
      <c r="B65" s="8">
        <v>59</v>
      </c>
      <c r="C65" s="7" t="s">
        <v>114</v>
      </c>
      <c r="D65" s="12">
        <v>71.849999999999994</v>
      </c>
      <c r="E65" s="60">
        <v>39845</v>
      </c>
      <c r="F65" s="113" t="s">
        <v>948</v>
      </c>
      <c r="G65" s="83"/>
      <c r="H65" s="145"/>
      <c r="I65" s="145"/>
      <c r="J65" s="84"/>
      <c r="K65" s="166">
        <v>0</v>
      </c>
    </row>
    <row r="66" spans="1:11" x14ac:dyDescent="0.2">
      <c r="A66" s="1">
        <v>59</v>
      </c>
      <c r="B66" s="8">
        <v>60</v>
      </c>
      <c r="C66" s="1" t="s">
        <v>388</v>
      </c>
      <c r="D66" s="12">
        <v>109.75</v>
      </c>
      <c r="E66" s="60">
        <v>41226</v>
      </c>
      <c r="F66" s="145" t="s">
        <v>949</v>
      </c>
      <c r="G66" s="204"/>
      <c r="J66" s="205"/>
    </row>
    <row r="67" spans="1:11" x14ac:dyDescent="0.2">
      <c r="A67" s="1">
        <v>60</v>
      </c>
      <c r="B67" s="8">
        <v>61</v>
      </c>
      <c r="C67" s="145" t="s">
        <v>512</v>
      </c>
      <c r="D67" s="12">
        <v>65.930000000000007</v>
      </c>
      <c r="E67" s="60">
        <v>38697</v>
      </c>
      <c r="F67" s="256" t="s">
        <v>950</v>
      </c>
      <c r="G67" s="201"/>
      <c r="H67" s="145"/>
      <c r="I67" s="145"/>
      <c r="J67" s="84"/>
      <c r="K67" s="111"/>
    </row>
    <row r="68" spans="1:11" x14ac:dyDescent="0.2">
      <c r="A68" s="7">
        <v>61</v>
      </c>
      <c r="B68" s="8">
        <v>62</v>
      </c>
      <c r="C68" s="7" t="s">
        <v>115</v>
      </c>
      <c r="D68" s="12">
        <v>41.16</v>
      </c>
      <c r="E68" s="60">
        <v>39895</v>
      </c>
      <c r="F68" s="145" t="s">
        <v>951</v>
      </c>
      <c r="G68" s="83"/>
      <c r="H68" s="145"/>
      <c r="I68" s="145"/>
      <c r="J68" s="84"/>
      <c r="K68" s="111">
        <v>1</v>
      </c>
    </row>
    <row r="69" spans="1:11" x14ac:dyDescent="0.2">
      <c r="A69" s="7">
        <v>62</v>
      </c>
      <c r="B69" s="8">
        <v>63</v>
      </c>
      <c r="C69" s="7" t="s">
        <v>116</v>
      </c>
      <c r="D69" s="12">
        <v>44.34</v>
      </c>
      <c r="E69" s="60">
        <v>39845</v>
      </c>
      <c r="F69" s="113"/>
      <c r="G69" s="83"/>
      <c r="H69" s="145"/>
      <c r="I69" s="145"/>
      <c r="J69" s="84"/>
      <c r="K69" s="111">
        <v>1</v>
      </c>
    </row>
    <row r="70" spans="1:11" x14ac:dyDescent="0.2">
      <c r="A70" s="7">
        <v>63</v>
      </c>
      <c r="B70" s="8">
        <v>64</v>
      </c>
      <c r="C70" s="145" t="s">
        <v>941</v>
      </c>
      <c r="D70" s="12">
        <v>71.77</v>
      </c>
      <c r="E70" s="116">
        <v>42297</v>
      </c>
      <c r="F70" s="145" t="s">
        <v>952</v>
      </c>
      <c r="G70" s="83"/>
      <c r="H70" s="145"/>
      <c r="I70" s="145"/>
      <c r="J70" s="84"/>
      <c r="K70" s="111">
        <v>1</v>
      </c>
    </row>
    <row r="71" spans="1:11" ht="24.75" customHeight="1" x14ac:dyDescent="0.2">
      <c r="A71" s="7">
        <v>64</v>
      </c>
      <c r="B71" s="8">
        <v>65</v>
      </c>
      <c r="C71" s="22" t="s">
        <v>367</v>
      </c>
      <c r="D71" s="12">
        <v>108.1</v>
      </c>
      <c r="E71" s="184">
        <v>40704</v>
      </c>
      <c r="F71" s="18" t="s">
        <v>953</v>
      </c>
      <c r="G71" s="83"/>
      <c r="H71" s="145"/>
      <c r="I71" s="145"/>
      <c r="J71" s="84"/>
      <c r="K71" s="111">
        <v>1</v>
      </c>
    </row>
    <row r="72" spans="1:11" x14ac:dyDescent="0.2">
      <c r="A72" s="7">
        <v>65</v>
      </c>
      <c r="B72" s="8">
        <v>66</v>
      </c>
      <c r="C72" s="21" t="s">
        <v>117</v>
      </c>
      <c r="D72" s="12">
        <v>66.81</v>
      </c>
      <c r="E72" s="60">
        <v>39845</v>
      </c>
      <c r="F72" s="113" t="s">
        <v>954</v>
      </c>
      <c r="G72" s="83"/>
      <c r="H72" s="145"/>
      <c r="I72" s="145"/>
      <c r="J72" s="84"/>
      <c r="K72" s="111">
        <v>1</v>
      </c>
    </row>
    <row r="73" spans="1:11" x14ac:dyDescent="0.2">
      <c r="A73" s="7">
        <v>66</v>
      </c>
      <c r="B73" s="8">
        <v>67</v>
      </c>
      <c r="C73" s="21" t="s">
        <v>355</v>
      </c>
      <c r="D73" s="12">
        <v>41.87</v>
      </c>
      <c r="E73" s="64">
        <v>41001</v>
      </c>
      <c r="F73" s="138" t="s">
        <v>955</v>
      </c>
      <c r="G73" s="201"/>
      <c r="H73" s="145"/>
      <c r="I73" s="145"/>
      <c r="J73" s="84"/>
      <c r="K73" s="111"/>
    </row>
    <row r="74" spans="1:11" x14ac:dyDescent="0.2">
      <c r="A74" s="7">
        <v>67</v>
      </c>
      <c r="B74" s="8">
        <v>68</v>
      </c>
      <c r="C74" s="21" t="s">
        <v>285</v>
      </c>
      <c r="D74" s="12">
        <v>44.75</v>
      </c>
      <c r="E74" s="61"/>
      <c r="F74" s="113" t="s">
        <v>956</v>
      </c>
      <c r="G74" s="201"/>
      <c r="H74" s="145"/>
      <c r="I74" s="145"/>
      <c r="J74" s="84"/>
      <c r="K74" s="111"/>
    </row>
    <row r="75" spans="1:11" x14ac:dyDescent="0.2">
      <c r="A75" s="7">
        <v>68</v>
      </c>
      <c r="B75" s="8">
        <v>69</v>
      </c>
      <c r="C75" s="7" t="s">
        <v>118</v>
      </c>
      <c r="D75" s="12">
        <v>71.290000000000006</v>
      </c>
      <c r="E75" s="168" t="s">
        <v>289</v>
      </c>
      <c r="F75" s="138" t="s">
        <v>957</v>
      </c>
      <c r="G75" s="83"/>
      <c r="H75" s="145"/>
      <c r="I75" s="145"/>
      <c r="J75" s="84"/>
      <c r="K75" s="111">
        <v>1</v>
      </c>
    </row>
    <row r="76" spans="1:11" x14ac:dyDescent="0.2">
      <c r="A76" s="7">
        <v>69</v>
      </c>
      <c r="B76" s="8">
        <v>70</v>
      </c>
      <c r="C76" s="7" t="s">
        <v>119</v>
      </c>
      <c r="D76" s="12">
        <v>109.25</v>
      </c>
      <c r="E76" s="60">
        <v>38697</v>
      </c>
      <c r="F76" s="113"/>
      <c r="G76" s="201"/>
      <c r="H76" s="145"/>
      <c r="I76" s="145"/>
      <c r="J76" s="84"/>
      <c r="K76" s="111"/>
    </row>
    <row r="77" spans="1:11" x14ac:dyDescent="0.2">
      <c r="A77" s="113">
        <v>70</v>
      </c>
      <c r="B77" s="135">
        <v>71</v>
      </c>
      <c r="C77" s="113" t="s">
        <v>966</v>
      </c>
      <c r="D77" s="115">
        <v>67.16</v>
      </c>
      <c r="E77" s="60">
        <v>38793</v>
      </c>
      <c r="F77" s="113" t="s">
        <v>958</v>
      </c>
      <c r="G77" s="201"/>
      <c r="H77" s="145"/>
      <c r="I77" s="145"/>
      <c r="J77" s="84"/>
      <c r="K77" s="111"/>
    </row>
    <row r="78" spans="1:11" x14ac:dyDescent="0.2">
      <c r="A78" s="7">
        <v>71</v>
      </c>
      <c r="B78" s="8">
        <v>72</v>
      </c>
      <c r="C78" s="21" t="s">
        <v>382</v>
      </c>
      <c r="D78" s="12">
        <v>41.89</v>
      </c>
      <c r="E78" s="60">
        <v>40842</v>
      </c>
      <c r="F78" s="145" t="s">
        <v>959</v>
      </c>
      <c r="G78" s="201"/>
      <c r="H78" s="145"/>
      <c r="I78" s="145"/>
      <c r="J78" s="84"/>
      <c r="K78" s="111"/>
    </row>
    <row r="79" spans="1:11" x14ac:dyDescent="0.2">
      <c r="A79" s="7">
        <v>72</v>
      </c>
      <c r="B79" s="8">
        <v>73</v>
      </c>
      <c r="C79" s="145" t="s">
        <v>513</v>
      </c>
      <c r="D79" s="12">
        <v>44.71</v>
      </c>
      <c r="E79" s="60">
        <v>41997</v>
      </c>
      <c r="F79" s="145" t="s">
        <v>960</v>
      </c>
      <c r="G79" s="83"/>
      <c r="H79" s="145"/>
      <c r="I79" s="145"/>
      <c r="J79" s="84"/>
      <c r="K79" s="111">
        <v>1</v>
      </c>
    </row>
    <row r="80" spans="1:11" x14ac:dyDescent="0.2">
      <c r="A80" s="7">
        <v>73</v>
      </c>
      <c r="B80" s="8">
        <v>74</v>
      </c>
      <c r="C80" s="7" t="s">
        <v>120</v>
      </c>
      <c r="D80" s="12">
        <v>72.09</v>
      </c>
      <c r="E80" s="60">
        <v>39845</v>
      </c>
      <c r="F80" s="138" t="s">
        <v>961</v>
      </c>
      <c r="G80" s="201"/>
      <c r="H80" s="145"/>
      <c r="I80" s="145"/>
      <c r="J80" s="84"/>
      <c r="K80" s="111"/>
    </row>
    <row r="81" spans="1:19" x14ac:dyDescent="0.2">
      <c r="A81" s="7">
        <v>74</v>
      </c>
      <c r="B81" s="8">
        <v>75</v>
      </c>
      <c r="C81" s="7" t="s">
        <v>121</v>
      </c>
      <c r="D81" s="12">
        <v>110.02</v>
      </c>
      <c r="E81" s="60">
        <v>39845</v>
      </c>
      <c r="F81" s="113" t="s">
        <v>962</v>
      </c>
      <c r="G81" s="83"/>
      <c r="H81" s="145"/>
      <c r="I81" s="145"/>
      <c r="J81" s="84"/>
      <c r="K81" s="111">
        <v>1</v>
      </c>
    </row>
    <row r="82" spans="1:19" x14ac:dyDescent="0.2">
      <c r="A82" s="7">
        <v>75</v>
      </c>
      <c r="B82" s="8">
        <v>76</v>
      </c>
      <c r="C82" s="132" t="s">
        <v>481</v>
      </c>
      <c r="D82" s="12">
        <v>67.260000000000005</v>
      </c>
      <c r="E82" s="60">
        <v>41557</v>
      </c>
      <c r="F82" s="145" t="s">
        <v>963</v>
      </c>
      <c r="G82" s="201"/>
      <c r="H82" s="145"/>
      <c r="I82" s="145"/>
      <c r="J82" s="84"/>
      <c r="K82" s="111"/>
    </row>
    <row r="83" spans="1:19" x14ac:dyDescent="0.2">
      <c r="A83" s="7">
        <v>76</v>
      </c>
      <c r="B83" s="8">
        <v>77</v>
      </c>
      <c r="C83" s="7" t="s">
        <v>122</v>
      </c>
      <c r="D83" s="12">
        <v>41.84</v>
      </c>
      <c r="E83" s="61"/>
      <c r="F83" s="113" t="s">
        <v>964</v>
      </c>
      <c r="G83" s="83"/>
      <c r="H83" s="145"/>
      <c r="I83" s="145"/>
      <c r="J83" s="84"/>
      <c r="K83" s="111">
        <v>1</v>
      </c>
    </row>
    <row r="84" spans="1:19" ht="13.5" thickBot="1" x14ac:dyDescent="0.25">
      <c r="A84" s="7">
        <v>77</v>
      </c>
      <c r="B84" s="8">
        <v>78</v>
      </c>
      <c r="C84" s="7" t="s">
        <v>120</v>
      </c>
      <c r="D84" s="12">
        <v>44.3</v>
      </c>
      <c r="E84" s="60">
        <v>39845</v>
      </c>
      <c r="F84" s="138" t="s">
        <v>965</v>
      </c>
      <c r="G84" s="203"/>
      <c r="H84" s="87"/>
      <c r="I84" s="87"/>
      <c r="J84" s="165"/>
      <c r="K84" s="193"/>
    </row>
    <row r="85" spans="1:19" s="45" customFormat="1" ht="114.75" customHeight="1" thickBot="1" x14ac:dyDescent="0.25">
      <c r="A85" s="46"/>
      <c r="B85" s="224" t="s">
        <v>422</v>
      </c>
      <c r="C85" s="224" t="s">
        <v>440</v>
      </c>
      <c r="D85" s="226" t="s">
        <v>425</v>
      </c>
      <c r="E85" s="57" t="s">
        <v>274</v>
      </c>
      <c r="F85" s="230" t="s">
        <v>525</v>
      </c>
      <c r="G85" s="65" t="s">
        <v>515</v>
      </c>
      <c r="H85" s="65" t="s">
        <v>516</v>
      </c>
      <c r="I85" s="65" t="s">
        <v>488</v>
      </c>
      <c r="J85" s="65" t="s">
        <v>519</v>
      </c>
      <c r="K85" s="65" t="s">
        <v>430</v>
      </c>
      <c r="M85" s="48"/>
      <c r="N85" s="48"/>
      <c r="O85" s="48"/>
      <c r="P85" s="48"/>
      <c r="Q85" s="48"/>
      <c r="R85" s="48"/>
      <c r="S85" s="48"/>
    </row>
    <row r="86" spans="1:19" s="50" customFormat="1" ht="35.25" customHeight="1" thickBot="1" x14ac:dyDescent="0.25">
      <c r="A86" s="55" t="s">
        <v>419</v>
      </c>
      <c r="B86" s="225"/>
      <c r="C86" s="225"/>
      <c r="D86" s="227"/>
      <c r="E86" s="56"/>
      <c r="F86" s="229"/>
      <c r="G86" s="66" t="s">
        <v>419</v>
      </c>
      <c r="H86" s="77" t="s">
        <v>419</v>
      </c>
      <c r="I86" s="66" t="s">
        <v>419</v>
      </c>
      <c r="J86" s="66" t="s">
        <v>419</v>
      </c>
      <c r="K86" s="66" t="s">
        <v>419</v>
      </c>
    </row>
    <row r="87" spans="1:19" x14ac:dyDescent="0.2">
      <c r="A87" s="7">
        <v>78</v>
      </c>
      <c r="B87" s="8">
        <v>79</v>
      </c>
      <c r="C87" s="21" t="s">
        <v>123</v>
      </c>
      <c r="D87" s="12">
        <v>72.34</v>
      </c>
      <c r="E87" s="60">
        <v>41088</v>
      </c>
      <c r="F87" s="138" t="s">
        <v>968</v>
      </c>
      <c r="G87" s="80"/>
      <c r="H87" s="156"/>
      <c r="I87" s="156"/>
      <c r="J87" s="157"/>
      <c r="K87" s="111">
        <v>1</v>
      </c>
    </row>
    <row r="88" spans="1:19" x14ac:dyDescent="0.2">
      <c r="A88" s="7">
        <v>79</v>
      </c>
      <c r="B88" s="8">
        <v>80</v>
      </c>
      <c r="C88" s="1" t="s">
        <v>389</v>
      </c>
      <c r="D88" s="12">
        <v>108.51</v>
      </c>
      <c r="E88" s="60">
        <v>41092</v>
      </c>
      <c r="F88" s="145" t="s">
        <v>969</v>
      </c>
      <c r="G88" s="83"/>
      <c r="H88" s="145"/>
      <c r="I88" s="145"/>
      <c r="J88" s="84"/>
      <c r="K88" s="111">
        <v>1</v>
      </c>
    </row>
    <row r="89" spans="1:19" x14ac:dyDescent="0.2">
      <c r="A89" s="7">
        <v>80</v>
      </c>
      <c r="B89" s="8">
        <v>81</v>
      </c>
      <c r="C89" s="7" t="s">
        <v>124</v>
      </c>
      <c r="D89" s="12">
        <v>66.41</v>
      </c>
      <c r="E89" s="60">
        <v>39845</v>
      </c>
      <c r="F89" s="145" t="s">
        <v>970</v>
      </c>
      <c r="G89" s="83"/>
      <c r="H89" s="145"/>
      <c r="I89" s="145"/>
      <c r="J89" s="84"/>
      <c r="K89" s="111">
        <v>1</v>
      </c>
    </row>
    <row r="90" spans="1:19" x14ac:dyDescent="0.2">
      <c r="A90" s="7">
        <v>81</v>
      </c>
      <c r="B90" s="8">
        <v>82</v>
      </c>
      <c r="C90" s="7" t="s">
        <v>125</v>
      </c>
      <c r="D90" s="12">
        <v>41.99</v>
      </c>
      <c r="E90" s="60">
        <v>39002</v>
      </c>
      <c r="F90" s="113" t="s">
        <v>971</v>
      </c>
      <c r="G90" s="83"/>
      <c r="H90" s="145"/>
      <c r="I90" s="145"/>
      <c r="J90" s="84"/>
      <c r="K90" s="111">
        <v>1</v>
      </c>
    </row>
    <row r="91" spans="1:19" x14ac:dyDescent="0.2">
      <c r="A91" s="7">
        <v>82</v>
      </c>
      <c r="B91" s="8">
        <v>83</v>
      </c>
      <c r="C91" s="21" t="s">
        <v>292</v>
      </c>
      <c r="D91" s="12">
        <v>44.35</v>
      </c>
      <c r="E91" s="60">
        <v>40196</v>
      </c>
      <c r="F91" s="138" t="s">
        <v>972</v>
      </c>
      <c r="G91" s="201"/>
      <c r="H91" s="145"/>
      <c r="I91" s="145"/>
      <c r="J91" s="84"/>
      <c r="K91" s="111"/>
    </row>
    <row r="92" spans="1:19" x14ac:dyDescent="0.2">
      <c r="A92" s="113">
        <v>83</v>
      </c>
      <c r="B92" s="135">
        <v>84</v>
      </c>
      <c r="C92" s="138" t="s">
        <v>967</v>
      </c>
      <c r="D92" s="115">
        <v>72.2</v>
      </c>
      <c r="E92" s="257">
        <v>41451</v>
      </c>
      <c r="F92" s="138" t="s">
        <v>973</v>
      </c>
      <c r="G92" s="201"/>
      <c r="H92" s="145"/>
      <c r="I92" s="145"/>
      <c r="J92" s="84"/>
      <c r="K92" s="111">
        <v>1</v>
      </c>
    </row>
    <row r="93" spans="1:19" x14ac:dyDescent="0.2">
      <c r="A93" s="7">
        <v>84</v>
      </c>
      <c r="B93" s="8">
        <v>85</v>
      </c>
      <c r="C93" s="7" t="s">
        <v>126</v>
      </c>
      <c r="D93" s="12">
        <v>109.87</v>
      </c>
      <c r="E93" s="60">
        <v>39845</v>
      </c>
      <c r="F93" s="145" t="s">
        <v>974</v>
      </c>
      <c r="G93" s="83"/>
      <c r="H93" s="145"/>
      <c r="I93" s="145"/>
      <c r="J93" s="84"/>
      <c r="K93" s="111">
        <v>1</v>
      </c>
    </row>
    <row r="94" spans="1:19" ht="26.25" customHeight="1" x14ac:dyDescent="0.2">
      <c r="A94" s="7">
        <v>85</v>
      </c>
      <c r="B94" s="8">
        <v>86</v>
      </c>
      <c r="C94" s="22" t="s">
        <v>286</v>
      </c>
      <c r="D94" s="12">
        <v>66.81</v>
      </c>
      <c r="E94" s="206" t="s">
        <v>289</v>
      </c>
      <c r="F94" s="18" t="s">
        <v>975</v>
      </c>
      <c r="G94" s="83"/>
      <c r="H94" s="145"/>
      <c r="I94" s="145"/>
      <c r="J94" s="84"/>
      <c r="K94" s="111">
        <v>1</v>
      </c>
    </row>
    <row r="95" spans="1:19" x14ac:dyDescent="0.2">
      <c r="A95" s="7">
        <v>86</v>
      </c>
      <c r="B95" s="8">
        <v>87</v>
      </c>
      <c r="C95" s="21" t="s">
        <v>287</v>
      </c>
      <c r="D95" s="12">
        <v>41.22</v>
      </c>
      <c r="E95" s="60">
        <v>39845</v>
      </c>
      <c r="F95" s="138" t="s">
        <v>976</v>
      </c>
      <c r="G95" s="201"/>
      <c r="H95" s="145"/>
      <c r="I95" s="145"/>
      <c r="J95" s="84"/>
      <c r="K95" s="111"/>
    </row>
    <row r="96" spans="1:19" x14ac:dyDescent="0.2">
      <c r="A96" s="7">
        <v>87</v>
      </c>
      <c r="B96" s="8">
        <v>88</v>
      </c>
      <c r="C96" s="21" t="s">
        <v>127</v>
      </c>
      <c r="D96" s="12">
        <v>44.89</v>
      </c>
      <c r="E96" s="60">
        <v>39845</v>
      </c>
      <c r="F96" s="138" t="s">
        <v>977</v>
      </c>
      <c r="G96" s="201"/>
      <c r="H96" s="145"/>
      <c r="I96" s="145"/>
      <c r="J96" s="84"/>
      <c r="K96" s="111"/>
    </row>
    <row r="97" spans="1:19" x14ac:dyDescent="0.2">
      <c r="A97" s="1">
        <v>88</v>
      </c>
      <c r="B97" s="8">
        <v>3.4</v>
      </c>
      <c r="C97" s="7" t="s">
        <v>265</v>
      </c>
      <c r="D97" s="8">
        <v>26.28</v>
      </c>
      <c r="E97" s="61"/>
      <c r="F97" s="113" t="s">
        <v>978</v>
      </c>
      <c r="G97" s="201"/>
      <c r="H97" s="145"/>
      <c r="I97" s="145"/>
      <c r="J97" s="84"/>
      <c r="K97" s="111"/>
    </row>
    <row r="98" spans="1:19" x14ac:dyDescent="0.2">
      <c r="A98" s="1">
        <v>89</v>
      </c>
      <c r="B98" s="8">
        <v>7</v>
      </c>
      <c r="C98" s="7" t="s">
        <v>266</v>
      </c>
      <c r="D98" s="8">
        <v>22.02</v>
      </c>
      <c r="E98" s="61"/>
      <c r="F98" s="113" t="s">
        <v>979</v>
      </c>
      <c r="G98" s="201"/>
      <c r="H98" s="145"/>
      <c r="I98" s="145"/>
      <c r="J98" s="84"/>
      <c r="K98" s="111"/>
    </row>
    <row r="99" spans="1:19" x14ac:dyDescent="0.2">
      <c r="A99" s="1">
        <v>90</v>
      </c>
      <c r="B99" s="8">
        <v>8</v>
      </c>
      <c r="C99" s="7" t="s">
        <v>267</v>
      </c>
      <c r="D99" s="8">
        <v>14.88</v>
      </c>
      <c r="E99" s="61"/>
      <c r="F99" s="113" t="s">
        <v>980</v>
      </c>
      <c r="G99" s="83"/>
      <c r="H99" s="145"/>
      <c r="I99" s="145"/>
      <c r="J99" s="84"/>
      <c r="K99" s="111">
        <v>1</v>
      </c>
    </row>
    <row r="100" spans="1:19" x14ac:dyDescent="0.2">
      <c r="A100" s="1">
        <v>91</v>
      </c>
      <c r="B100" s="8">
        <v>9</v>
      </c>
      <c r="C100" s="7" t="s">
        <v>293</v>
      </c>
      <c r="D100" s="8">
        <v>19.25</v>
      </c>
      <c r="E100" s="61"/>
      <c r="F100" s="145" t="s">
        <v>992</v>
      </c>
      <c r="G100" s="83"/>
      <c r="H100" s="145"/>
      <c r="I100" s="145"/>
      <c r="J100" s="84"/>
      <c r="K100" s="166">
        <v>0</v>
      </c>
    </row>
    <row r="101" spans="1:19" x14ac:dyDescent="0.2">
      <c r="A101" s="1">
        <v>92</v>
      </c>
      <c r="B101" s="8">
        <v>10</v>
      </c>
      <c r="C101" s="7" t="s">
        <v>268</v>
      </c>
      <c r="D101" s="8">
        <v>19.22</v>
      </c>
      <c r="E101" s="61"/>
      <c r="F101" s="113" t="s">
        <v>981</v>
      </c>
      <c r="G101" s="201"/>
      <c r="H101" s="145"/>
      <c r="I101" s="145"/>
      <c r="J101" s="84"/>
      <c r="K101" s="111"/>
    </row>
    <row r="102" spans="1:19" x14ac:dyDescent="0.2">
      <c r="A102" s="1">
        <v>93</v>
      </c>
      <c r="B102" s="8">
        <v>11</v>
      </c>
      <c r="C102" s="21" t="s">
        <v>295</v>
      </c>
      <c r="D102" s="8">
        <v>13.58</v>
      </c>
      <c r="E102" s="61"/>
      <c r="F102" s="138" t="s">
        <v>982</v>
      </c>
      <c r="G102" s="201"/>
      <c r="H102" s="145"/>
      <c r="I102" s="145"/>
      <c r="J102" s="84"/>
      <c r="K102" s="111"/>
    </row>
    <row r="103" spans="1:19" x14ac:dyDescent="0.2">
      <c r="A103" s="1">
        <v>94</v>
      </c>
      <c r="B103" s="8">
        <v>12.17</v>
      </c>
      <c r="C103" s="7" t="s">
        <v>269</v>
      </c>
      <c r="D103" s="8">
        <v>46.61</v>
      </c>
      <c r="E103" s="61"/>
      <c r="F103" s="113" t="s">
        <v>983</v>
      </c>
      <c r="G103" s="83"/>
      <c r="H103" s="145"/>
      <c r="I103" s="145"/>
      <c r="J103" s="84"/>
      <c r="K103" s="111">
        <v>1</v>
      </c>
    </row>
    <row r="104" spans="1:19" x14ac:dyDescent="0.2">
      <c r="A104" s="1">
        <v>95</v>
      </c>
      <c r="B104" s="8">
        <v>20.21</v>
      </c>
      <c r="C104" s="7" t="s">
        <v>270</v>
      </c>
      <c r="D104" s="8">
        <v>39.72</v>
      </c>
      <c r="E104" s="61"/>
      <c r="F104" s="113" t="s">
        <v>984</v>
      </c>
      <c r="G104" s="83"/>
      <c r="H104" s="145"/>
      <c r="I104" s="145"/>
      <c r="J104" s="84"/>
      <c r="K104" s="111">
        <v>1</v>
      </c>
    </row>
    <row r="105" spans="1:19" s="31" customFormat="1" ht="24" customHeight="1" x14ac:dyDescent="0.2">
      <c r="A105" s="18">
        <v>97</v>
      </c>
      <c r="B105" s="8">
        <v>30</v>
      </c>
      <c r="C105" s="22" t="s">
        <v>296</v>
      </c>
      <c r="D105" s="8">
        <v>29.17</v>
      </c>
      <c r="E105" s="207"/>
      <c r="F105" s="17" t="s">
        <v>985</v>
      </c>
      <c r="G105" s="83"/>
      <c r="H105" s="145"/>
      <c r="I105" s="145"/>
      <c r="J105" s="84"/>
      <c r="K105" s="111">
        <v>1</v>
      </c>
    </row>
    <row r="106" spans="1:19" x14ac:dyDescent="0.2">
      <c r="A106" s="1">
        <v>98</v>
      </c>
      <c r="B106" s="8">
        <v>32.33</v>
      </c>
      <c r="C106" s="21" t="s">
        <v>332</v>
      </c>
      <c r="D106" s="8">
        <v>34.74</v>
      </c>
      <c r="E106" s="61"/>
      <c r="F106" s="145" t="s">
        <v>986</v>
      </c>
      <c r="G106" s="201"/>
      <c r="H106" s="145"/>
      <c r="I106" s="145"/>
      <c r="J106" s="84"/>
      <c r="K106" s="111"/>
    </row>
    <row r="107" spans="1:19" x14ac:dyDescent="0.2">
      <c r="A107" s="1">
        <v>99</v>
      </c>
      <c r="B107" s="8">
        <v>36.369999999999997</v>
      </c>
      <c r="C107" s="21" t="s">
        <v>297</v>
      </c>
      <c r="D107" s="8">
        <v>34.94</v>
      </c>
      <c r="E107" s="61"/>
      <c r="F107" s="138" t="s">
        <v>987</v>
      </c>
      <c r="G107" s="201"/>
      <c r="H107" s="145"/>
      <c r="I107" s="145"/>
      <c r="J107" s="84"/>
      <c r="K107" s="111"/>
    </row>
    <row r="108" spans="1:19" x14ac:dyDescent="0.2">
      <c r="A108" s="1"/>
      <c r="B108" s="8">
        <v>43</v>
      </c>
      <c r="C108" s="7" t="s">
        <v>272</v>
      </c>
      <c r="D108" s="8">
        <v>17.670000000000002</v>
      </c>
      <c r="E108" s="61"/>
      <c r="F108" s="138" t="s">
        <v>988</v>
      </c>
      <c r="G108" s="201"/>
      <c r="H108" s="145"/>
      <c r="I108" s="145"/>
      <c r="J108" s="84"/>
      <c r="K108" s="111"/>
    </row>
    <row r="109" spans="1:19" x14ac:dyDescent="0.2">
      <c r="A109" s="1">
        <v>100</v>
      </c>
      <c r="B109" s="8">
        <v>39.4</v>
      </c>
      <c r="C109" s="7" t="s">
        <v>272</v>
      </c>
      <c r="D109" s="8">
        <v>16.16</v>
      </c>
      <c r="E109" s="61"/>
      <c r="F109" s="138" t="s">
        <v>989</v>
      </c>
      <c r="G109" s="201"/>
      <c r="H109" s="145"/>
      <c r="I109" s="145"/>
      <c r="J109" s="84"/>
      <c r="K109" s="111"/>
    </row>
    <row r="110" spans="1:19" x14ac:dyDescent="0.2">
      <c r="A110" s="1">
        <v>101</v>
      </c>
      <c r="B110" s="8">
        <v>44</v>
      </c>
      <c r="C110" s="7" t="s">
        <v>273</v>
      </c>
      <c r="D110" s="8">
        <v>25.81</v>
      </c>
      <c r="E110" s="61"/>
      <c r="F110" s="113" t="s">
        <v>990</v>
      </c>
      <c r="G110" s="83"/>
      <c r="H110" s="145"/>
      <c r="I110" s="145"/>
      <c r="J110" s="84"/>
      <c r="K110" s="111">
        <v>1</v>
      </c>
    </row>
    <row r="111" spans="1:19" ht="13.5" thickBot="1" x14ac:dyDescent="0.25">
      <c r="A111" s="1">
        <v>103</v>
      </c>
      <c r="B111" s="8">
        <v>47.48</v>
      </c>
      <c r="C111" s="7" t="s">
        <v>273</v>
      </c>
      <c r="D111" s="8">
        <v>41.58</v>
      </c>
      <c r="E111" s="61"/>
      <c r="F111" s="145" t="s">
        <v>991</v>
      </c>
      <c r="G111" s="85"/>
      <c r="H111" s="87"/>
      <c r="I111" s="87"/>
      <c r="J111" s="165"/>
      <c r="K111" s="111">
        <v>1</v>
      </c>
    </row>
    <row r="112" spans="1:19" s="45" customFormat="1" ht="114.75" customHeight="1" thickBot="1" x14ac:dyDescent="0.25">
      <c r="A112" s="46"/>
      <c r="B112" s="224" t="s">
        <v>422</v>
      </c>
      <c r="C112" s="224" t="s">
        <v>440</v>
      </c>
      <c r="D112" s="224" t="s">
        <v>425</v>
      </c>
      <c r="E112" s="57" t="s">
        <v>274</v>
      </c>
      <c r="F112" s="230" t="s">
        <v>525</v>
      </c>
      <c r="G112" s="65" t="s">
        <v>515</v>
      </c>
      <c r="H112" s="65" t="s">
        <v>516</v>
      </c>
      <c r="I112" s="65" t="s">
        <v>488</v>
      </c>
      <c r="J112" s="65" t="s">
        <v>519</v>
      </c>
      <c r="K112" s="65" t="s">
        <v>430</v>
      </c>
      <c r="M112" s="48"/>
      <c r="N112" s="48"/>
      <c r="O112" s="48"/>
      <c r="P112" s="48"/>
      <c r="Q112" s="48"/>
      <c r="R112" s="48"/>
      <c r="S112" s="48"/>
    </row>
    <row r="113" spans="1:11" s="50" customFormat="1" ht="24.75" customHeight="1" thickBot="1" x14ac:dyDescent="0.25">
      <c r="A113" s="55" t="s">
        <v>419</v>
      </c>
      <c r="B113" s="225"/>
      <c r="C113" s="225"/>
      <c r="D113" s="225"/>
      <c r="E113" s="56"/>
      <c r="F113" s="229"/>
      <c r="G113" s="66" t="s">
        <v>419</v>
      </c>
      <c r="H113" s="66" t="s">
        <v>419</v>
      </c>
      <c r="I113" s="66" t="s">
        <v>419</v>
      </c>
      <c r="J113" s="66" t="s">
        <v>419</v>
      </c>
      <c r="K113" s="66" t="s">
        <v>419</v>
      </c>
    </row>
    <row r="114" spans="1:11" x14ac:dyDescent="0.2">
      <c r="A114" s="1">
        <v>102</v>
      </c>
      <c r="B114" s="8">
        <v>45</v>
      </c>
      <c r="C114" s="21" t="s">
        <v>294</v>
      </c>
      <c r="D114" s="8">
        <v>26.04</v>
      </c>
      <c r="E114" s="61"/>
      <c r="F114" s="145" t="s">
        <v>993</v>
      </c>
      <c r="G114" s="80"/>
      <c r="H114" s="156"/>
      <c r="I114" s="156"/>
      <c r="J114" s="157"/>
      <c r="K114" s="166">
        <v>0</v>
      </c>
    </row>
    <row r="115" spans="1:11" x14ac:dyDescent="0.2">
      <c r="A115" s="1">
        <v>96</v>
      </c>
      <c r="B115" s="8">
        <v>22.23</v>
      </c>
      <c r="C115" s="7" t="s">
        <v>271</v>
      </c>
      <c r="D115" s="8">
        <v>32.97</v>
      </c>
      <c r="E115" s="61"/>
      <c r="F115" s="113" t="s">
        <v>994</v>
      </c>
      <c r="G115" s="83"/>
      <c r="H115" s="145"/>
      <c r="I115" s="145"/>
      <c r="J115" s="84"/>
      <c r="K115" s="166">
        <v>0</v>
      </c>
    </row>
    <row r="116" spans="1:11" x14ac:dyDescent="0.2">
      <c r="A116" s="1"/>
      <c r="B116" s="234">
        <v>24.26</v>
      </c>
      <c r="C116" s="7" t="s">
        <v>399</v>
      </c>
      <c r="D116" s="234">
        <v>43.72</v>
      </c>
      <c r="E116" s="61"/>
      <c r="F116" s="113" t="s">
        <v>995</v>
      </c>
      <c r="G116" s="83"/>
      <c r="H116" s="145"/>
      <c r="I116" s="145"/>
      <c r="J116" s="84"/>
      <c r="K116" s="166">
        <v>0</v>
      </c>
    </row>
    <row r="117" spans="1:11" ht="13.5" thickBot="1" x14ac:dyDescent="0.25">
      <c r="A117" s="1">
        <v>104</v>
      </c>
      <c r="B117" s="235"/>
      <c r="C117" s="7" t="s">
        <v>398</v>
      </c>
      <c r="D117" s="235"/>
      <c r="E117" s="61"/>
      <c r="F117" s="113" t="s">
        <v>996</v>
      </c>
      <c r="G117" s="85"/>
      <c r="H117" s="87"/>
      <c r="I117" s="87"/>
      <c r="J117" s="165"/>
      <c r="K117" s="166">
        <v>0</v>
      </c>
    </row>
    <row r="118" spans="1:11" ht="26.25" customHeight="1" thickBot="1" x14ac:dyDescent="0.25">
      <c r="A118" s="2"/>
      <c r="B118" s="2"/>
      <c r="C118" s="40" t="s">
        <v>428</v>
      </c>
      <c r="D118" s="41">
        <f>SUM(D103:D117,D101:D102,D97:D100,D37:D66,D4:D33,D91:D96,D67:D90,D34:D36,)</f>
        <v>6472.5100000000039</v>
      </c>
      <c r="E118" s="32"/>
      <c r="F118" s="32"/>
    </row>
    <row r="119" spans="1:11" x14ac:dyDescent="0.2">
      <c r="B119"/>
      <c r="C119" s="40" t="s">
        <v>393</v>
      </c>
      <c r="D119" s="41">
        <v>105</v>
      </c>
      <c r="E119" s="80" t="s">
        <v>443</v>
      </c>
      <c r="F119" s="216"/>
      <c r="G119" s="81"/>
      <c r="H119" s="81"/>
      <c r="I119" s="81"/>
      <c r="J119" s="81"/>
      <c r="K119" s="82">
        <v>3412.91</v>
      </c>
    </row>
    <row r="120" spans="1:11" x14ac:dyDescent="0.2">
      <c r="E120" s="83" t="s">
        <v>444</v>
      </c>
      <c r="F120" s="111"/>
      <c r="G120" s="19"/>
      <c r="H120" s="19"/>
      <c r="I120" s="19"/>
      <c r="J120" s="19"/>
      <c r="K120" s="19">
        <v>0</v>
      </c>
    </row>
    <row r="121" spans="1:11" ht="13.5" thickBot="1" x14ac:dyDescent="0.25">
      <c r="E121" s="85" t="s">
        <v>445</v>
      </c>
      <c r="F121" s="217"/>
      <c r="G121" s="86"/>
      <c r="H121" s="86"/>
      <c r="I121" s="86"/>
      <c r="J121" s="86"/>
      <c r="K121" s="88">
        <f>D116+D115+D114+D100+D65</f>
        <v>193.82999999999998</v>
      </c>
    </row>
    <row r="122" spans="1:11" x14ac:dyDescent="0.2">
      <c r="E122" s="2"/>
      <c r="F122" s="2"/>
      <c r="G122" s="37"/>
      <c r="H122" s="37"/>
      <c r="I122" s="37"/>
      <c r="J122" s="37"/>
      <c r="K122" s="37">
        <f t="shared" ref="K122" si="0">K119+K120+K121</f>
        <v>3606.74</v>
      </c>
    </row>
    <row r="124" spans="1:11" s="133" customFormat="1" x14ac:dyDescent="0.2">
      <c r="A124" s="2"/>
      <c r="B124" s="5"/>
      <c r="C124" s="208" t="s">
        <v>487</v>
      </c>
      <c r="D124" s="208"/>
      <c r="E124" s="208"/>
      <c r="F124" s="208"/>
      <c r="G124" s="208"/>
      <c r="H124" s="208"/>
      <c r="I124" s="33"/>
      <c r="J124" s="33"/>
      <c r="K124" s="33"/>
    </row>
  </sheetData>
  <autoFilter ref="A3:Q122"/>
  <mergeCells count="23">
    <mergeCell ref="F85:F86"/>
    <mergeCell ref="F112:F113"/>
    <mergeCell ref="A1:L1"/>
    <mergeCell ref="B29:B30"/>
    <mergeCell ref="C29:C30"/>
    <mergeCell ref="D29:D30"/>
    <mergeCell ref="B57:B58"/>
    <mergeCell ref="C57:C58"/>
    <mergeCell ref="D57:D58"/>
    <mergeCell ref="F2:F3"/>
    <mergeCell ref="F29:F30"/>
    <mergeCell ref="F57:F58"/>
    <mergeCell ref="D116:D117"/>
    <mergeCell ref="B116:B117"/>
    <mergeCell ref="B2:B3"/>
    <mergeCell ref="C2:C3"/>
    <mergeCell ref="D2:D3"/>
    <mergeCell ref="B85:B86"/>
    <mergeCell ref="C85:C86"/>
    <mergeCell ref="D85:D86"/>
    <mergeCell ref="B112:B113"/>
    <mergeCell ref="C112:C113"/>
    <mergeCell ref="D112:D113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sqref="A1:K1"/>
    </sheetView>
  </sheetViews>
  <sheetFormatPr defaultRowHeight="12.75" x14ac:dyDescent="0.2"/>
  <cols>
    <col min="1" max="1" width="4.85546875" customWidth="1"/>
    <col min="2" max="2" width="34.5703125" customWidth="1"/>
    <col min="3" max="3" width="7" customWidth="1"/>
    <col min="4" max="4" width="14.28515625" hidden="1" customWidth="1"/>
    <col min="5" max="5" width="10.7109375" style="9" customWidth="1"/>
    <col min="6" max="6" width="22.7109375" style="9" customWidth="1"/>
    <col min="7" max="7" width="19.28515625" customWidth="1"/>
    <col min="8" max="8" width="19.140625" customWidth="1"/>
    <col min="9" max="9" width="17" hidden="1" customWidth="1"/>
    <col min="10" max="10" width="27.28515625" customWidth="1"/>
  </cols>
  <sheetData>
    <row r="1" spans="1:18" s="49" customFormat="1" ht="26.25" customHeight="1" x14ac:dyDescent="0.2">
      <c r="A1" s="232" t="s">
        <v>524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8" s="45" customFormat="1" ht="114.75" customHeight="1" x14ac:dyDescent="0.2">
      <c r="A2" s="237" t="s">
        <v>422</v>
      </c>
      <c r="B2" s="237" t="s">
        <v>441</v>
      </c>
      <c r="C2" s="237" t="s">
        <v>425</v>
      </c>
      <c r="D2" s="237" t="s">
        <v>425</v>
      </c>
      <c r="E2" s="262" t="s">
        <v>274</v>
      </c>
      <c r="F2" s="228" t="s">
        <v>525</v>
      </c>
      <c r="G2" s="75" t="s">
        <v>515</v>
      </c>
      <c r="H2" s="75" t="s">
        <v>516</v>
      </c>
      <c r="I2" s="75" t="s">
        <v>488</v>
      </c>
      <c r="J2" s="75" t="s">
        <v>519</v>
      </c>
      <c r="K2" s="213"/>
      <c r="L2" s="48"/>
      <c r="M2" s="48"/>
      <c r="N2" s="48"/>
      <c r="O2" s="48"/>
      <c r="P2" s="48"/>
      <c r="Q2" s="48"/>
      <c r="R2" s="48"/>
    </row>
    <row r="3" spans="1:18" s="50" customFormat="1" ht="24.75" customHeight="1" thickBot="1" x14ac:dyDescent="0.25">
      <c r="A3" s="225"/>
      <c r="B3" s="225"/>
      <c r="C3" s="225"/>
      <c r="D3" s="225"/>
      <c r="E3" s="236"/>
      <c r="F3" s="229"/>
      <c r="G3" s="66" t="s">
        <v>419</v>
      </c>
      <c r="H3" s="66" t="s">
        <v>419</v>
      </c>
      <c r="I3" s="66" t="s">
        <v>419</v>
      </c>
      <c r="J3" s="77" t="s">
        <v>419</v>
      </c>
    </row>
    <row r="4" spans="1:18" x14ac:dyDescent="0.2">
      <c r="A4" s="1">
        <v>1</v>
      </c>
      <c r="B4" s="1" t="s">
        <v>232</v>
      </c>
      <c r="C4" s="12">
        <v>42</v>
      </c>
      <c r="D4" s="7"/>
      <c r="E4" s="190">
        <v>38482</v>
      </c>
      <c r="F4" s="113" t="s">
        <v>997</v>
      </c>
      <c r="G4" s="186"/>
      <c r="H4" s="187"/>
      <c r="I4" s="187"/>
      <c r="J4" s="188"/>
    </row>
    <row r="5" spans="1:18" x14ac:dyDescent="0.2">
      <c r="A5" s="1">
        <v>2</v>
      </c>
      <c r="B5" s="7" t="s">
        <v>233</v>
      </c>
      <c r="C5" s="12">
        <v>71.98</v>
      </c>
      <c r="D5" s="7"/>
      <c r="E5" s="190">
        <v>38504</v>
      </c>
      <c r="F5" s="113" t="s">
        <v>998</v>
      </c>
      <c r="G5" s="83"/>
      <c r="H5" s="145"/>
      <c r="I5" s="145"/>
      <c r="J5" s="84"/>
    </row>
    <row r="6" spans="1:18" x14ac:dyDescent="0.2">
      <c r="A6" s="1">
        <v>3</v>
      </c>
      <c r="B6" s="7" t="s">
        <v>234</v>
      </c>
      <c r="C6" s="12">
        <v>98.63</v>
      </c>
      <c r="D6" s="7"/>
      <c r="E6" s="63"/>
      <c r="F6" s="113" t="s">
        <v>999</v>
      </c>
      <c r="G6" s="201"/>
      <c r="H6" s="145"/>
      <c r="I6" s="145"/>
      <c r="J6" s="84"/>
    </row>
    <row r="7" spans="1:18" x14ac:dyDescent="0.2">
      <c r="A7" s="1">
        <v>4</v>
      </c>
      <c r="B7" s="21" t="s">
        <v>368</v>
      </c>
      <c r="C7" s="12">
        <v>53.22</v>
      </c>
      <c r="D7" s="7"/>
      <c r="E7" s="62">
        <v>41088</v>
      </c>
      <c r="F7" s="113" t="s">
        <v>1000</v>
      </c>
      <c r="G7" s="83"/>
      <c r="H7" s="145"/>
      <c r="I7" s="145"/>
      <c r="J7" s="84"/>
    </row>
    <row r="8" spans="1:18" x14ac:dyDescent="0.2">
      <c r="A8" s="1">
        <v>5</v>
      </c>
      <c r="B8" s="7" t="s">
        <v>235</v>
      </c>
      <c r="C8" s="12">
        <v>72.540000000000006</v>
      </c>
      <c r="D8" s="7"/>
      <c r="E8" s="190">
        <v>38517</v>
      </c>
      <c r="F8" s="113" t="s">
        <v>1001</v>
      </c>
      <c r="G8" s="83"/>
      <c r="H8" s="145"/>
      <c r="I8" s="145"/>
      <c r="J8" s="84"/>
    </row>
    <row r="9" spans="1:18" x14ac:dyDescent="0.2">
      <c r="A9" s="1">
        <v>6</v>
      </c>
      <c r="B9" s="21" t="s">
        <v>369</v>
      </c>
      <c r="C9" s="12">
        <v>98.77</v>
      </c>
      <c r="D9" s="7"/>
      <c r="E9" s="62">
        <v>41088</v>
      </c>
      <c r="F9" s="138" t="s">
        <v>1002</v>
      </c>
      <c r="G9" s="83"/>
      <c r="H9" s="145"/>
      <c r="I9" s="145"/>
      <c r="J9" s="84"/>
    </row>
    <row r="10" spans="1:18" ht="40.5" customHeight="1" x14ac:dyDescent="0.2">
      <c r="A10" s="44">
        <v>7</v>
      </c>
      <c r="B10" s="39" t="s">
        <v>406</v>
      </c>
      <c r="C10" s="12">
        <v>93.4</v>
      </c>
      <c r="D10" s="8"/>
      <c r="E10" s="192">
        <v>41302</v>
      </c>
      <c r="F10" s="220" t="s">
        <v>1003</v>
      </c>
      <c r="G10" s="83"/>
      <c r="H10" s="145"/>
      <c r="I10" s="145"/>
      <c r="J10" s="84"/>
    </row>
    <row r="11" spans="1:18" x14ac:dyDescent="0.2">
      <c r="A11" s="1">
        <v>8</v>
      </c>
      <c r="B11" s="7" t="s">
        <v>236</v>
      </c>
      <c r="C11" s="12">
        <v>72.11</v>
      </c>
      <c r="D11" s="7"/>
      <c r="E11" s="62">
        <v>38981</v>
      </c>
      <c r="F11" s="145" t="s">
        <v>1004</v>
      </c>
      <c r="G11" s="201"/>
      <c r="H11" s="145"/>
      <c r="I11" s="145"/>
      <c r="J11" s="84"/>
    </row>
    <row r="12" spans="1:18" x14ac:dyDescent="0.2">
      <c r="A12" s="1">
        <v>9</v>
      </c>
      <c r="B12" s="7" t="s">
        <v>237</v>
      </c>
      <c r="C12" s="12">
        <v>53.61</v>
      </c>
      <c r="D12" s="7"/>
      <c r="E12" s="190">
        <v>38467</v>
      </c>
      <c r="F12" s="113" t="s">
        <v>1005</v>
      </c>
      <c r="G12" s="83"/>
      <c r="H12" s="145"/>
      <c r="I12" s="145"/>
      <c r="J12" s="84"/>
    </row>
    <row r="13" spans="1:18" x14ac:dyDescent="0.2">
      <c r="A13" s="1">
        <v>10</v>
      </c>
      <c r="B13" s="1" t="s">
        <v>413</v>
      </c>
      <c r="C13" s="12">
        <v>51.45</v>
      </c>
      <c r="D13" s="7"/>
      <c r="E13" s="190">
        <v>41334</v>
      </c>
      <c r="F13" s="145" t="s">
        <v>1006</v>
      </c>
      <c r="G13" s="201"/>
      <c r="H13" s="145"/>
      <c r="I13" s="145"/>
      <c r="J13" s="84"/>
    </row>
    <row r="14" spans="1:18" x14ac:dyDescent="0.2">
      <c r="A14" s="1">
        <v>11</v>
      </c>
      <c r="B14" s="7" t="s">
        <v>238</v>
      </c>
      <c r="C14" s="12">
        <v>73.61</v>
      </c>
      <c r="D14" s="7"/>
      <c r="E14" s="190">
        <v>38467</v>
      </c>
      <c r="F14" s="113" t="s">
        <v>1007</v>
      </c>
      <c r="G14" s="201"/>
      <c r="H14" s="145"/>
      <c r="I14" s="145"/>
      <c r="J14" s="84"/>
    </row>
    <row r="15" spans="1:18" x14ac:dyDescent="0.2">
      <c r="A15" s="1">
        <v>12</v>
      </c>
      <c r="B15" s="7" t="s">
        <v>22</v>
      </c>
      <c r="C15" s="12">
        <v>94</v>
      </c>
      <c r="D15" s="7"/>
      <c r="E15" s="209"/>
      <c r="F15" s="138" t="s">
        <v>1008</v>
      </c>
      <c r="G15" s="83"/>
      <c r="H15" s="145"/>
      <c r="I15" s="145"/>
      <c r="J15" s="84"/>
    </row>
    <row r="16" spans="1:18" x14ac:dyDescent="0.2">
      <c r="A16" s="1">
        <v>13</v>
      </c>
      <c r="B16" s="7" t="s">
        <v>239</v>
      </c>
      <c r="C16" s="12">
        <v>93.51</v>
      </c>
      <c r="D16" s="7"/>
      <c r="E16" s="62"/>
      <c r="F16" s="145" t="s">
        <v>1009</v>
      </c>
      <c r="G16" s="201"/>
      <c r="H16" s="145"/>
      <c r="I16" s="145"/>
      <c r="J16" s="84"/>
    </row>
    <row r="17" spans="1:10" x14ac:dyDescent="0.2">
      <c r="A17" s="1">
        <v>14</v>
      </c>
      <c r="B17" s="7" t="s">
        <v>240</v>
      </c>
      <c r="C17" s="12">
        <v>73.5</v>
      </c>
      <c r="D17" s="7"/>
      <c r="E17" s="63"/>
      <c r="F17" s="145" t="s">
        <v>1010</v>
      </c>
      <c r="G17" s="83"/>
      <c r="H17" s="145"/>
      <c r="I17" s="145"/>
      <c r="J17" s="84"/>
    </row>
    <row r="18" spans="1:10" x14ac:dyDescent="0.2">
      <c r="A18" s="1">
        <v>15</v>
      </c>
      <c r="B18" s="145" t="s">
        <v>514</v>
      </c>
      <c r="C18" s="12">
        <v>52</v>
      </c>
      <c r="D18" s="7"/>
      <c r="E18" s="62">
        <v>42047</v>
      </c>
      <c r="F18" s="145" t="s">
        <v>1011</v>
      </c>
      <c r="G18" s="201"/>
      <c r="H18" s="145"/>
      <c r="I18" s="145"/>
      <c r="J18" s="84"/>
    </row>
    <row r="19" spans="1:10" x14ac:dyDescent="0.2">
      <c r="A19" s="1">
        <v>16</v>
      </c>
      <c r="B19" s="7" t="s">
        <v>51</v>
      </c>
      <c r="C19" s="12">
        <v>49.74</v>
      </c>
      <c r="D19" s="7"/>
      <c r="E19" s="62">
        <v>39722</v>
      </c>
      <c r="F19" s="113" t="s">
        <v>1012</v>
      </c>
      <c r="G19" s="201"/>
      <c r="H19" s="145"/>
      <c r="I19" s="145"/>
      <c r="J19" s="84"/>
    </row>
    <row r="20" spans="1:10" x14ac:dyDescent="0.2">
      <c r="A20" s="1">
        <v>17</v>
      </c>
      <c r="B20" s="7" t="s">
        <v>241</v>
      </c>
      <c r="C20" s="12">
        <v>74.599999999999994</v>
      </c>
      <c r="D20" s="7"/>
      <c r="E20" s="62">
        <v>38408</v>
      </c>
      <c r="F20" s="113" t="s">
        <v>1013</v>
      </c>
      <c r="G20" s="83"/>
      <c r="H20" s="145"/>
      <c r="I20" s="145"/>
      <c r="J20" s="84"/>
    </row>
    <row r="21" spans="1:10" ht="12.75" customHeight="1" x14ac:dyDescent="0.2">
      <c r="A21" s="34">
        <v>18</v>
      </c>
      <c r="B21" s="21" t="s">
        <v>338</v>
      </c>
      <c r="C21" s="67">
        <v>94.35</v>
      </c>
      <c r="D21" s="35"/>
      <c r="E21" s="62">
        <v>40890</v>
      </c>
      <c r="F21" s="138" t="s">
        <v>1014</v>
      </c>
      <c r="G21" s="83"/>
      <c r="H21" s="145"/>
      <c r="I21" s="145"/>
      <c r="J21" s="84"/>
    </row>
    <row r="22" spans="1:10" x14ac:dyDescent="0.2">
      <c r="A22" s="1">
        <v>19</v>
      </c>
      <c r="B22" s="21" t="s">
        <v>344</v>
      </c>
      <c r="C22" s="12">
        <v>93.19</v>
      </c>
      <c r="D22" s="7"/>
      <c r="E22" s="62">
        <v>38484</v>
      </c>
      <c r="F22" s="145" t="s">
        <v>1015</v>
      </c>
      <c r="G22" s="83"/>
      <c r="H22" s="145"/>
      <c r="I22" s="145"/>
      <c r="J22" s="84"/>
    </row>
    <row r="23" spans="1:10" x14ac:dyDescent="0.2">
      <c r="A23" s="1">
        <v>20</v>
      </c>
      <c r="B23" s="1" t="s">
        <v>391</v>
      </c>
      <c r="C23" s="12">
        <v>71.44</v>
      </c>
      <c r="D23" s="7"/>
      <c r="E23" s="62">
        <v>39992</v>
      </c>
      <c r="F23" s="145" t="s">
        <v>1016</v>
      </c>
      <c r="G23" s="201"/>
      <c r="H23" s="145"/>
      <c r="I23" s="145"/>
      <c r="J23" s="84"/>
    </row>
    <row r="24" spans="1:10" x14ac:dyDescent="0.2">
      <c r="A24" s="1">
        <v>21</v>
      </c>
      <c r="B24" s="1" t="s">
        <v>411</v>
      </c>
      <c r="C24" s="12">
        <v>56.98</v>
      </c>
      <c r="D24" s="7"/>
      <c r="E24" s="62">
        <v>41345</v>
      </c>
      <c r="F24" s="145" t="s">
        <v>1017</v>
      </c>
      <c r="G24" s="201"/>
      <c r="H24" s="145"/>
      <c r="I24" s="145"/>
      <c r="J24" s="84"/>
    </row>
    <row r="25" spans="1:10" x14ac:dyDescent="0.2">
      <c r="A25" s="1">
        <v>22</v>
      </c>
      <c r="B25" s="7" t="s">
        <v>243</v>
      </c>
      <c r="C25" s="12">
        <v>53.2</v>
      </c>
      <c r="D25" s="7"/>
      <c r="E25" s="63"/>
      <c r="F25" s="113" t="s">
        <v>1018</v>
      </c>
      <c r="G25" s="201"/>
      <c r="H25" s="145"/>
      <c r="I25" s="145"/>
      <c r="J25" s="84"/>
    </row>
    <row r="26" spans="1:10" x14ac:dyDescent="0.2">
      <c r="A26" s="1">
        <v>23</v>
      </c>
      <c r="B26" s="7" t="s">
        <v>244</v>
      </c>
      <c r="C26" s="12">
        <v>73.23</v>
      </c>
      <c r="D26" s="7"/>
      <c r="E26" s="62">
        <v>41088</v>
      </c>
      <c r="F26" s="113" t="s">
        <v>1019</v>
      </c>
      <c r="G26" s="83"/>
      <c r="H26" s="145"/>
      <c r="I26" s="145"/>
      <c r="J26" s="84"/>
    </row>
    <row r="27" spans="1:10" x14ac:dyDescent="0.2">
      <c r="A27" s="6">
        <v>24</v>
      </c>
      <c r="B27" s="7" t="s">
        <v>245</v>
      </c>
      <c r="C27" s="12">
        <v>94.01</v>
      </c>
      <c r="D27" s="7"/>
      <c r="E27" s="62">
        <v>41088</v>
      </c>
      <c r="F27" s="113" t="s">
        <v>1020</v>
      </c>
      <c r="G27" s="83"/>
      <c r="H27" s="145"/>
      <c r="I27" s="145"/>
      <c r="J27" s="84"/>
    </row>
    <row r="28" spans="1:10" x14ac:dyDescent="0.2">
      <c r="A28" s="15">
        <v>25</v>
      </c>
      <c r="B28" s="14" t="s">
        <v>246</v>
      </c>
      <c r="C28" s="12">
        <v>98.05</v>
      </c>
      <c r="D28" s="14"/>
      <c r="E28" s="210">
        <v>38498</v>
      </c>
      <c r="F28" s="15" t="s">
        <v>1021</v>
      </c>
      <c r="G28" s="83"/>
      <c r="H28" s="145"/>
      <c r="I28" s="145"/>
      <c r="J28" s="84"/>
    </row>
    <row r="29" spans="1:10" x14ac:dyDescent="0.2">
      <c r="A29" s="15">
        <v>26</v>
      </c>
      <c r="B29" s="14" t="s">
        <v>247</v>
      </c>
      <c r="C29" s="12">
        <v>73.84</v>
      </c>
      <c r="D29" s="14"/>
      <c r="E29" s="29">
        <v>38464</v>
      </c>
      <c r="F29" s="136" t="s">
        <v>1022</v>
      </c>
      <c r="G29" s="83"/>
      <c r="H29" s="145"/>
      <c r="I29" s="145"/>
      <c r="J29" s="84"/>
    </row>
    <row r="30" spans="1:10" x14ac:dyDescent="0.2">
      <c r="A30" s="15">
        <v>27</v>
      </c>
      <c r="B30" s="23" t="s">
        <v>353</v>
      </c>
      <c r="C30" s="12">
        <v>52.44</v>
      </c>
      <c r="D30" s="14"/>
      <c r="E30" s="210">
        <v>38511</v>
      </c>
      <c r="F30" s="23" t="s">
        <v>1023</v>
      </c>
      <c r="G30" s="201"/>
      <c r="H30" s="145"/>
      <c r="I30" s="145"/>
      <c r="J30" s="84"/>
    </row>
    <row r="31" spans="1:10" x14ac:dyDescent="0.2">
      <c r="A31" s="15">
        <v>28</v>
      </c>
      <c r="B31" s="14" t="s">
        <v>248</v>
      </c>
      <c r="C31" s="12">
        <v>48.88</v>
      </c>
      <c r="D31" s="14"/>
      <c r="E31" s="191">
        <v>41088</v>
      </c>
      <c r="F31" s="23" t="s">
        <v>1024</v>
      </c>
      <c r="G31" s="201"/>
      <c r="H31" s="145"/>
      <c r="I31" s="145"/>
      <c r="J31" s="84"/>
    </row>
    <row r="32" spans="1:10" x14ac:dyDescent="0.2">
      <c r="A32" s="6">
        <v>29</v>
      </c>
      <c r="B32" s="7" t="s">
        <v>249</v>
      </c>
      <c r="C32" s="12">
        <v>73.27</v>
      </c>
      <c r="D32" s="7"/>
      <c r="E32" s="190">
        <v>39248</v>
      </c>
      <c r="F32" s="145" t="s">
        <v>1025</v>
      </c>
      <c r="G32" s="201"/>
      <c r="H32" s="145"/>
      <c r="I32" s="145"/>
      <c r="J32" s="84"/>
    </row>
    <row r="33" spans="1:18" ht="13.5" thickBot="1" x14ac:dyDescent="0.25">
      <c r="A33" s="6">
        <v>30</v>
      </c>
      <c r="B33" s="7" t="s">
        <v>250</v>
      </c>
      <c r="C33" s="12">
        <v>99.31</v>
      </c>
      <c r="D33" s="7"/>
      <c r="E33" s="62">
        <v>38394</v>
      </c>
      <c r="F33" s="113" t="s">
        <v>1026</v>
      </c>
      <c r="G33" s="85"/>
      <c r="H33" s="87"/>
      <c r="I33" s="87"/>
      <c r="J33" s="165"/>
    </row>
    <row r="34" spans="1:18" s="45" customFormat="1" ht="114.75" customHeight="1" x14ac:dyDescent="0.2">
      <c r="A34" s="224" t="s">
        <v>422</v>
      </c>
      <c r="B34" s="224" t="s">
        <v>441</v>
      </c>
      <c r="C34" s="226" t="s">
        <v>425</v>
      </c>
      <c r="D34" s="224" t="s">
        <v>425</v>
      </c>
      <c r="E34" s="147" t="s">
        <v>274</v>
      </c>
      <c r="F34" s="230" t="s">
        <v>525</v>
      </c>
      <c r="G34" s="65" t="s">
        <v>515</v>
      </c>
      <c r="H34" s="65" t="s">
        <v>516</v>
      </c>
      <c r="I34" s="65" t="s">
        <v>488</v>
      </c>
      <c r="J34" s="65" t="s">
        <v>519</v>
      </c>
      <c r="L34" s="48"/>
      <c r="M34" s="48"/>
      <c r="N34" s="48"/>
      <c r="O34" s="48"/>
      <c r="P34" s="48"/>
      <c r="Q34" s="48"/>
      <c r="R34" s="48"/>
    </row>
    <row r="35" spans="1:18" s="50" customFormat="1" ht="24.75" customHeight="1" thickBot="1" x14ac:dyDescent="0.25">
      <c r="A35" s="225"/>
      <c r="B35" s="225"/>
      <c r="C35" s="227"/>
      <c r="D35" s="225"/>
      <c r="E35" s="146"/>
      <c r="F35" s="229"/>
      <c r="G35" s="66" t="s">
        <v>419</v>
      </c>
      <c r="H35" s="66" t="s">
        <v>419</v>
      </c>
      <c r="I35" s="66" t="s">
        <v>419</v>
      </c>
      <c r="J35" s="66" t="s">
        <v>419</v>
      </c>
    </row>
    <row r="36" spans="1:18" x14ac:dyDescent="0.2">
      <c r="A36" s="6">
        <v>31</v>
      </c>
      <c r="B36" s="7" t="s">
        <v>251</v>
      </c>
      <c r="C36" s="12">
        <v>92.8</v>
      </c>
      <c r="D36" s="7"/>
      <c r="E36" s="62">
        <v>38789</v>
      </c>
      <c r="F36" s="261"/>
      <c r="G36" s="216"/>
      <c r="H36" s="156"/>
      <c r="I36" s="156"/>
      <c r="J36" s="157"/>
    </row>
    <row r="37" spans="1:18" x14ac:dyDescent="0.2">
      <c r="A37" s="6">
        <v>32</v>
      </c>
      <c r="B37" s="7" t="s">
        <v>252</v>
      </c>
      <c r="C37" s="12">
        <v>73.150000000000006</v>
      </c>
      <c r="D37" s="7"/>
      <c r="E37" s="190">
        <v>41852</v>
      </c>
      <c r="F37" s="249"/>
      <c r="G37" s="111"/>
      <c r="H37" s="145"/>
      <c r="I37" s="145"/>
      <c r="J37" s="84"/>
    </row>
    <row r="38" spans="1:18" x14ac:dyDescent="0.2">
      <c r="A38" s="6">
        <v>33</v>
      </c>
      <c r="B38" s="1" t="s">
        <v>416</v>
      </c>
      <c r="C38" s="12">
        <v>56.5</v>
      </c>
      <c r="D38" s="7"/>
      <c r="E38" s="62">
        <v>41369</v>
      </c>
      <c r="F38" s="261"/>
      <c r="G38" s="111"/>
      <c r="H38" s="145"/>
      <c r="I38" s="145"/>
      <c r="J38" s="84"/>
    </row>
    <row r="39" spans="1:18" x14ac:dyDescent="0.2">
      <c r="A39" s="1">
        <v>34</v>
      </c>
      <c r="B39" s="7" t="s">
        <v>4</v>
      </c>
      <c r="C39" s="12">
        <v>248.07</v>
      </c>
      <c r="D39" s="1"/>
      <c r="E39" s="20"/>
      <c r="F39" s="215"/>
      <c r="G39" s="111"/>
      <c r="H39" s="145"/>
      <c r="I39" s="145"/>
      <c r="J39" s="84"/>
    </row>
    <row r="40" spans="1:18" x14ac:dyDescent="0.2">
      <c r="A40" s="1">
        <v>35</v>
      </c>
      <c r="B40" s="7" t="s">
        <v>5</v>
      </c>
      <c r="C40" s="12">
        <v>81.489999999999995</v>
      </c>
      <c r="D40" s="1"/>
      <c r="E40" s="20"/>
      <c r="F40" s="215"/>
      <c r="G40" s="260"/>
      <c r="H40" s="145"/>
      <c r="I40" s="145"/>
      <c r="J40" s="84"/>
    </row>
    <row r="41" spans="1:18" ht="13.5" thickBot="1" x14ac:dyDescent="0.25">
      <c r="A41" s="1">
        <v>36</v>
      </c>
      <c r="B41" s="7" t="s">
        <v>6</v>
      </c>
      <c r="C41" s="12">
        <v>54.62</v>
      </c>
      <c r="D41" s="1"/>
      <c r="E41" s="20"/>
      <c r="F41" s="215"/>
      <c r="G41" s="217"/>
      <c r="H41" s="87"/>
      <c r="I41" s="87"/>
      <c r="J41" s="165"/>
    </row>
    <row r="43" spans="1:18" ht="13.5" thickBot="1" x14ac:dyDescent="0.25">
      <c r="B43" s="40" t="s">
        <v>394</v>
      </c>
      <c r="C43" s="41">
        <f>SUM(C41+C40+C39+C38+C37+C36+C33+C32+C31+C30+C29+C28+C27+C26+C25+C24+C23+C22+C21+C20+C19+C18+C17+C16+C15+C14+C13+C12+C11+C10+C9+C8+C7+C6+C5+C4)</f>
        <v>2807.49</v>
      </c>
    </row>
    <row r="44" spans="1:18" x14ac:dyDescent="0.2">
      <c r="B44" s="40" t="s">
        <v>392</v>
      </c>
      <c r="C44" s="41">
        <v>36</v>
      </c>
      <c r="E44" s="148" t="s">
        <v>443</v>
      </c>
      <c r="F44" s="258"/>
      <c r="G44" s="81"/>
      <c r="H44" s="81"/>
      <c r="I44" s="81"/>
      <c r="J44" s="81"/>
    </row>
    <row r="45" spans="1:18" x14ac:dyDescent="0.2">
      <c r="E45" s="149" t="s">
        <v>444</v>
      </c>
      <c r="F45" s="54"/>
      <c r="G45" s="19"/>
      <c r="H45" s="1"/>
      <c r="I45" s="1"/>
      <c r="J45" s="1"/>
    </row>
    <row r="46" spans="1:18" ht="13.5" thickBot="1" x14ac:dyDescent="0.25">
      <c r="E46" s="150" t="s">
        <v>445</v>
      </c>
      <c r="F46" s="259"/>
      <c r="G46" s="86"/>
      <c r="H46" s="87"/>
      <c r="I46" s="87"/>
      <c r="J46" s="87"/>
    </row>
    <row r="47" spans="1:18" x14ac:dyDescent="0.2">
      <c r="E47" s="16"/>
      <c r="F47" s="16"/>
      <c r="G47" s="37"/>
      <c r="H47" s="37"/>
      <c r="I47" s="37"/>
      <c r="J47" s="37"/>
    </row>
    <row r="49" spans="1:11" s="133" customFormat="1" x14ac:dyDescent="0.2">
      <c r="A49" s="2"/>
      <c r="B49" s="5"/>
      <c r="C49" s="208" t="s">
        <v>487</v>
      </c>
      <c r="D49" s="208"/>
      <c r="E49" s="211"/>
      <c r="F49" s="211"/>
      <c r="G49" s="208"/>
      <c r="H49" s="208"/>
      <c r="I49" s="33"/>
      <c r="J49" s="33"/>
      <c r="K49" s="33"/>
    </row>
  </sheetData>
  <autoFilter ref="A3:P41"/>
  <mergeCells count="12">
    <mergeCell ref="A1:K1"/>
    <mergeCell ref="A34:A35"/>
    <mergeCell ref="B34:B35"/>
    <mergeCell ref="C34:C35"/>
    <mergeCell ref="D34:D35"/>
    <mergeCell ref="E2:E3"/>
    <mergeCell ref="B2:B3"/>
    <mergeCell ref="C2:C3"/>
    <mergeCell ref="D2:D3"/>
    <mergeCell ref="A2:A3"/>
    <mergeCell ref="F2:F3"/>
    <mergeCell ref="F34:F35"/>
  </mergeCells>
  <phoneticPr fontId="2" type="noConversion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workbookViewId="0">
      <selection activeCell="E63" sqref="E63"/>
    </sheetView>
  </sheetViews>
  <sheetFormatPr defaultRowHeight="12.75" x14ac:dyDescent="0.2"/>
  <cols>
    <col min="3" max="3" width="14" customWidth="1"/>
    <col min="4" max="4" width="12.85546875" customWidth="1"/>
    <col min="5" max="5" width="17.42578125" customWidth="1"/>
    <col min="6" max="6" width="12.28515625" customWidth="1"/>
    <col min="7" max="7" width="15.5703125" customWidth="1"/>
  </cols>
  <sheetData>
    <row r="5" spans="1:7" ht="15" x14ac:dyDescent="0.25">
      <c r="A5" s="238" t="s">
        <v>394</v>
      </c>
      <c r="B5" s="239"/>
      <c r="C5" s="239"/>
      <c r="D5" s="240"/>
      <c r="E5" s="42">
        <f>'81-1'!D45+'81-2'!D116+'81-3'!D118+'81-6'!E118+'81-8'!D118+'81-9'!C43</f>
        <v>31275.990000000005</v>
      </c>
    </row>
    <row r="6" spans="1:7" ht="15" x14ac:dyDescent="0.25">
      <c r="A6" s="238" t="s">
        <v>392</v>
      </c>
      <c r="B6" s="239"/>
      <c r="C6" s="239"/>
      <c r="D6" s="240"/>
      <c r="E6" s="43">
        <f>'81-1'!D46+'81-2'!D117+'81-3'!D119+'81-6'!E119+'81-8'!D119+'81-9'!C44</f>
        <v>499</v>
      </c>
    </row>
    <row r="7" spans="1:7" ht="13.5" thickBot="1" x14ac:dyDescent="0.25"/>
    <row r="8" spans="1:7" ht="184.5" customHeight="1" x14ac:dyDescent="0.2">
      <c r="C8" s="65" t="s">
        <v>424</v>
      </c>
      <c r="D8" s="65" t="s">
        <v>420</v>
      </c>
      <c r="E8" s="65" t="s">
        <v>421</v>
      </c>
      <c r="F8" s="65" t="s">
        <v>431</v>
      </c>
      <c r="G8" s="65" t="s">
        <v>430</v>
      </c>
    </row>
    <row r="9" spans="1:7" hidden="1" x14ac:dyDescent="0.2">
      <c r="A9" s="241" t="s">
        <v>446</v>
      </c>
      <c r="B9" s="89" t="s">
        <v>443</v>
      </c>
      <c r="C9" s="89">
        <v>1936.26</v>
      </c>
      <c r="D9" s="89">
        <v>1936.2600000000002</v>
      </c>
      <c r="E9" s="89">
        <v>1936.2600000000002</v>
      </c>
      <c r="F9" s="89">
        <v>1936.2600000000002</v>
      </c>
      <c r="G9" s="89">
        <v>1862.38</v>
      </c>
    </row>
    <row r="10" spans="1:7" hidden="1" x14ac:dyDescent="0.2">
      <c r="A10" s="241"/>
      <c r="B10" s="90" t="s">
        <v>444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</row>
    <row r="11" spans="1:7" hidden="1" x14ac:dyDescent="0.2">
      <c r="A11" s="241"/>
      <c r="B11" s="91" t="s">
        <v>445</v>
      </c>
      <c r="C11" s="91">
        <v>0</v>
      </c>
      <c r="D11" s="91">
        <v>0</v>
      </c>
      <c r="E11" s="91">
        <v>0</v>
      </c>
      <c r="F11" s="91">
        <v>0</v>
      </c>
      <c r="G11" s="91">
        <v>73.88</v>
      </c>
    </row>
    <row r="12" spans="1:7" s="71" customFormat="1" hidden="1" x14ac:dyDescent="0.2">
      <c r="A12" s="70"/>
      <c r="B12" s="15"/>
      <c r="C12" s="15">
        <f>C9+C10+C11</f>
        <v>1936.26</v>
      </c>
      <c r="D12" s="15">
        <f t="shared" ref="D12:G12" si="0">D9+D10+D11</f>
        <v>1936.2600000000002</v>
      </c>
      <c r="E12" s="15">
        <f t="shared" si="0"/>
        <v>1936.2600000000002</v>
      </c>
      <c r="F12" s="15">
        <f t="shared" si="0"/>
        <v>1936.2600000000002</v>
      </c>
      <c r="G12" s="15">
        <f t="shared" si="0"/>
        <v>1936.2600000000002</v>
      </c>
    </row>
    <row r="13" spans="1:7" hidden="1" x14ac:dyDescent="0.2">
      <c r="A13" s="241" t="s">
        <v>447</v>
      </c>
      <c r="B13" s="89" t="s">
        <v>443</v>
      </c>
      <c r="C13" s="89">
        <v>3826.58</v>
      </c>
      <c r="D13" s="89">
        <v>3668.63</v>
      </c>
      <c r="E13" s="89">
        <v>3754.8200000000006</v>
      </c>
      <c r="F13" s="89">
        <v>3754.8200000000006</v>
      </c>
      <c r="G13" s="89">
        <v>3376.8500000000004</v>
      </c>
    </row>
    <row r="14" spans="1:7" hidden="1" x14ac:dyDescent="0.2">
      <c r="A14" s="241"/>
      <c r="B14" s="90" t="s">
        <v>444</v>
      </c>
      <c r="C14" s="90">
        <v>0</v>
      </c>
      <c r="D14" s="90">
        <v>86.19</v>
      </c>
      <c r="E14" s="90">
        <v>0</v>
      </c>
      <c r="F14" s="90">
        <v>0</v>
      </c>
      <c r="G14" s="90">
        <v>0</v>
      </c>
    </row>
    <row r="15" spans="1:7" hidden="1" x14ac:dyDescent="0.2">
      <c r="A15" s="241"/>
      <c r="B15" s="91" t="s">
        <v>445</v>
      </c>
      <c r="C15" s="91">
        <v>70.73</v>
      </c>
      <c r="D15" s="91">
        <v>70.73</v>
      </c>
      <c r="E15" s="91">
        <v>70.73</v>
      </c>
      <c r="F15" s="91">
        <v>70.73</v>
      </c>
      <c r="G15" s="91">
        <v>448.7</v>
      </c>
    </row>
    <row r="16" spans="1:7" s="71" customFormat="1" hidden="1" x14ac:dyDescent="0.2">
      <c r="A16" s="70"/>
      <c r="B16" s="15"/>
      <c r="C16" s="15">
        <f>C13+C14+C15</f>
        <v>3897.31</v>
      </c>
      <c r="D16" s="15">
        <f t="shared" ref="D16" si="1">D13+D14+D15</f>
        <v>3825.55</v>
      </c>
      <c r="E16" s="15">
        <f t="shared" ref="E16" si="2">E13+E14+E15</f>
        <v>3825.5500000000006</v>
      </c>
      <c r="F16" s="15">
        <f t="shared" ref="F16" si="3">F13+F14+F15</f>
        <v>3825.5500000000006</v>
      </c>
      <c r="G16" s="15">
        <f t="shared" ref="G16" si="4">G13+G14+G15</f>
        <v>3825.55</v>
      </c>
    </row>
    <row r="17" spans="1:7" hidden="1" x14ac:dyDescent="0.2">
      <c r="A17" s="241" t="s">
        <v>448</v>
      </c>
      <c r="B17" s="89" t="s">
        <v>443</v>
      </c>
      <c r="C17" s="89">
        <v>2350.3200000000002</v>
      </c>
      <c r="D17" s="89">
        <v>2350.3200000000002</v>
      </c>
      <c r="E17" s="89">
        <v>2350.3200000000002</v>
      </c>
      <c r="F17" s="89">
        <v>2350.3200000000002</v>
      </c>
      <c r="G17" s="89">
        <v>2376.11</v>
      </c>
    </row>
    <row r="18" spans="1:7" hidden="1" x14ac:dyDescent="0.2">
      <c r="A18" s="241"/>
      <c r="B18" s="90" t="s">
        <v>444</v>
      </c>
      <c r="C18" s="90">
        <v>0</v>
      </c>
      <c r="D18" s="90">
        <v>0</v>
      </c>
      <c r="E18" s="90">
        <v>0</v>
      </c>
      <c r="F18" s="90">
        <v>0</v>
      </c>
      <c r="G18" s="90">
        <v>72.069999999999993</v>
      </c>
    </row>
    <row r="19" spans="1:7" hidden="1" x14ac:dyDescent="0.2">
      <c r="A19" s="241"/>
      <c r="B19" s="91" t="s">
        <v>445</v>
      </c>
      <c r="C19" s="91">
        <v>41.7</v>
      </c>
      <c r="D19" s="91">
        <v>41.7</v>
      </c>
      <c r="E19" s="91">
        <v>41.7</v>
      </c>
      <c r="F19" s="91">
        <v>41.7</v>
      </c>
      <c r="G19" s="91">
        <v>143.83999999999997</v>
      </c>
    </row>
    <row r="20" spans="1:7" s="71" customFormat="1" hidden="1" x14ac:dyDescent="0.2">
      <c r="A20" s="70"/>
      <c r="B20" s="15"/>
      <c r="C20" s="15">
        <f>C17+C18+C19</f>
        <v>2392.02</v>
      </c>
      <c r="D20" s="15">
        <f t="shared" ref="D20" si="5">D17+D18+D19</f>
        <v>2392.02</v>
      </c>
      <c r="E20" s="15">
        <f t="shared" ref="E20" si="6">E17+E18+E19</f>
        <v>2392.02</v>
      </c>
      <c r="F20" s="15">
        <f t="shared" ref="F20" si="7">F17+F18+F19</f>
        <v>2392.02</v>
      </c>
      <c r="G20" s="15">
        <f t="shared" ref="G20" si="8">G17+G18+G19</f>
        <v>2592.0200000000004</v>
      </c>
    </row>
    <row r="21" spans="1:7" hidden="1" x14ac:dyDescent="0.2">
      <c r="A21" s="241" t="s">
        <v>449</v>
      </c>
      <c r="B21" s="89" t="s">
        <v>443</v>
      </c>
      <c r="C21" s="89">
        <v>3119.44</v>
      </c>
      <c r="D21" s="89">
        <v>3119.44</v>
      </c>
      <c r="E21" s="89">
        <v>3119.44</v>
      </c>
      <c r="F21" s="89">
        <v>3119.44</v>
      </c>
      <c r="G21" s="89">
        <v>2619.33</v>
      </c>
    </row>
    <row r="22" spans="1:7" hidden="1" x14ac:dyDescent="0.2">
      <c r="A22" s="241"/>
      <c r="B22" s="90" t="s">
        <v>444</v>
      </c>
      <c r="C22" s="90">
        <v>0</v>
      </c>
      <c r="D22" s="90">
        <v>0</v>
      </c>
      <c r="E22" s="90">
        <v>0</v>
      </c>
      <c r="F22" s="90">
        <v>0</v>
      </c>
      <c r="G22" s="90">
        <v>65.430000000000007</v>
      </c>
    </row>
    <row r="23" spans="1:7" hidden="1" x14ac:dyDescent="0.2">
      <c r="A23" s="241"/>
      <c r="B23" s="91" t="s">
        <v>445</v>
      </c>
      <c r="C23" s="91">
        <v>17.760000000000002</v>
      </c>
      <c r="D23" s="91">
        <v>17.760000000000002</v>
      </c>
      <c r="E23" s="91">
        <v>17.760000000000002</v>
      </c>
      <c r="F23" s="91">
        <v>17.760000000000002</v>
      </c>
      <c r="G23" s="91">
        <v>452.43999999999994</v>
      </c>
    </row>
    <row r="24" spans="1:7" hidden="1" x14ac:dyDescent="0.2">
      <c r="A24" s="241" t="s">
        <v>450</v>
      </c>
      <c r="B24" s="89" t="s">
        <v>443</v>
      </c>
      <c r="C24" s="89">
        <v>3606.74</v>
      </c>
      <c r="D24" s="89">
        <v>3606.74</v>
      </c>
      <c r="E24" s="89">
        <v>3606.74</v>
      </c>
      <c r="F24" s="89">
        <v>3606.74</v>
      </c>
      <c r="G24" s="89">
        <v>3412.91</v>
      </c>
    </row>
    <row r="25" spans="1:7" hidden="1" x14ac:dyDescent="0.2">
      <c r="A25" s="241"/>
      <c r="B25" s="90" t="s">
        <v>444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</row>
    <row r="26" spans="1:7" hidden="1" x14ac:dyDescent="0.2">
      <c r="A26" s="241"/>
      <c r="B26" s="91" t="s">
        <v>445</v>
      </c>
      <c r="C26" s="91">
        <v>0</v>
      </c>
      <c r="D26" s="91">
        <v>0</v>
      </c>
      <c r="E26" s="91">
        <v>0</v>
      </c>
      <c r="F26" s="91">
        <v>0</v>
      </c>
      <c r="G26" s="91">
        <v>193.82999999999998</v>
      </c>
    </row>
    <row r="27" spans="1:7" hidden="1" x14ac:dyDescent="0.2">
      <c r="A27" s="241" t="s">
        <v>451</v>
      </c>
      <c r="B27" s="89" t="s">
        <v>443</v>
      </c>
      <c r="C27" s="89">
        <v>1855.24</v>
      </c>
      <c r="D27" s="89">
        <v>1855.24</v>
      </c>
      <c r="E27" s="89">
        <v>1855.24</v>
      </c>
      <c r="F27" s="89">
        <v>1855.24</v>
      </c>
      <c r="G27" s="89">
        <v>1516.71</v>
      </c>
    </row>
    <row r="28" spans="1:7" hidden="1" x14ac:dyDescent="0.2">
      <c r="A28" s="241"/>
      <c r="B28" s="90" t="s">
        <v>444</v>
      </c>
      <c r="C28" s="90">
        <v>0</v>
      </c>
      <c r="D28" s="90">
        <v>0</v>
      </c>
      <c r="E28" s="90">
        <v>0</v>
      </c>
      <c r="F28" s="90">
        <v>0</v>
      </c>
      <c r="G28" s="90">
        <v>99.31</v>
      </c>
    </row>
    <row r="29" spans="1:7" ht="2.25" customHeight="1" thickBot="1" x14ac:dyDescent="0.25">
      <c r="A29" s="245"/>
      <c r="B29" s="93" t="s">
        <v>445</v>
      </c>
      <c r="C29" s="93">
        <v>42</v>
      </c>
      <c r="D29" s="93">
        <v>42</v>
      </c>
      <c r="E29" s="93">
        <v>42</v>
      </c>
      <c r="F29" s="93">
        <v>42</v>
      </c>
      <c r="G29" s="93">
        <v>281.22000000000003</v>
      </c>
    </row>
    <row r="30" spans="1:7" ht="13.5" thickBot="1" x14ac:dyDescent="0.25">
      <c r="A30" s="242" t="s">
        <v>452</v>
      </c>
      <c r="B30" s="94" t="s">
        <v>443</v>
      </c>
      <c r="C30" s="94">
        <f>C33-C32-C31</f>
        <v>20874.38</v>
      </c>
      <c r="D30" s="94">
        <f>D33-D32-D31</f>
        <v>20874.38</v>
      </c>
      <c r="E30" s="94">
        <f>E33-E32-E31</f>
        <v>20874.38</v>
      </c>
      <c r="F30" s="94">
        <f>F33-F32-F31</f>
        <v>20874.38</v>
      </c>
      <c r="G30" s="94" t="e">
        <f>G33-G32-G31</f>
        <v>#REF!</v>
      </c>
    </row>
    <row r="31" spans="1:7" ht="13.5" thickBot="1" x14ac:dyDescent="0.25">
      <c r="A31" s="243"/>
      <c r="B31" s="90" t="s">
        <v>444</v>
      </c>
      <c r="C31" s="94">
        <f>'81-1'!H46+'81-2'!G118+'81-3'!G120+'81-6'!H120+'81-8'!G120+'81-9'!G45</f>
        <v>0</v>
      </c>
      <c r="D31" s="94">
        <f>'81-1'!I46+'81-2'!H118+'81-3'!H120+'81-6'!I120+'81-8'!H120+'81-9'!H45</f>
        <v>0</v>
      </c>
      <c r="E31" s="94">
        <f>'81-1'!J46+'81-2'!I118+'81-3'!I120+'81-6'!J120+'81-8'!I120+'81-9'!I45</f>
        <v>0</v>
      </c>
      <c r="F31" s="94">
        <f>'81-1'!K46+'81-2'!J118+'81-3'!J120+'81-6'!K120+'81-8'!J120+'81-9'!J45</f>
        <v>0</v>
      </c>
      <c r="G31" s="94" t="e">
        <f>'81-1'!L46+'81-2'!K118+'81-3'!K120+'81-6'!L120+'81-8'!K120+'81-9'!#REF!</f>
        <v>#REF!</v>
      </c>
    </row>
    <row r="32" spans="1:7" ht="13.5" thickBot="1" x14ac:dyDescent="0.25">
      <c r="A32" s="244"/>
      <c r="B32" s="95" t="s">
        <v>445</v>
      </c>
      <c r="C32" s="94">
        <f>'81-1'!H47+'81-2'!G119+'81-3'!G121+'81-6'!H121+'81-8'!G121+'81-9'!G46</f>
        <v>0</v>
      </c>
      <c r="D32" s="94">
        <f>'81-1'!I47+'81-2'!H119+'81-3'!H121+'81-6'!I121+'81-8'!H121+'81-9'!H46</f>
        <v>0</v>
      </c>
      <c r="E32" s="94">
        <f>'81-1'!J47+'81-2'!I119+'81-3'!I121+'81-6'!J121+'81-8'!I121+'81-9'!I46</f>
        <v>0</v>
      </c>
      <c r="F32" s="94">
        <f>'81-1'!K47+'81-2'!J119+'81-3'!J121+'81-6'!K121+'81-8'!J121+'81-9'!J46</f>
        <v>0</v>
      </c>
      <c r="G32" s="94" t="e">
        <f>'81-1'!L47+'81-2'!K119+'81-3'!K121+'81-6'!L121+'81-8'!K121+'81-9'!#REF!</f>
        <v>#REF!</v>
      </c>
    </row>
    <row r="33" spans="1:8" ht="13.5" thickBot="1" x14ac:dyDescent="0.25">
      <c r="A33" s="246" t="s">
        <v>453</v>
      </c>
      <c r="B33" s="246"/>
      <c r="C33" s="100">
        <v>20874.38</v>
      </c>
      <c r="D33" s="100">
        <v>20874.38</v>
      </c>
      <c r="E33" s="100">
        <v>20874.38</v>
      </c>
      <c r="F33" s="100">
        <v>20874.38</v>
      </c>
      <c r="G33" s="100">
        <v>20874.38</v>
      </c>
      <c r="H33" s="101">
        <f>C33/E5</f>
        <v>0.66742507591286471</v>
      </c>
    </row>
    <row r="34" spans="1:8" x14ac:dyDescent="0.2">
      <c r="A34" s="242" t="s">
        <v>452</v>
      </c>
      <c r="B34" s="94" t="s">
        <v>443</v>
      </c>
      <c r="C34" s="96">
        <f>C30/$C$33</f>
        <v>1</v>
      </c>
      <c r="D34" s="96">
        <f t="shared" ref="D34:G34" si="9">D30/$C$33</f>
        <v>1</v>
      </c>
      <c r="E34" s="96">
        <f>E30/$C$33</f>
        <v>1</v>
      </c>
      <c r="F34" s="96">
        <f>F30/$C$33</f>
        <v>1</v>
      </c>
      <c r="G34" s="96" t="e">
        <f t="shared" si="9"/>
        <v>#REF!</v>
      </c>
    </row>
    <row r="35" spans="1:8" x14ac:dyDescent="0.2">
      <c r="A35" s="243"/>
      <c r="B35" s="90" t="s">
        <v>444</v>
      </c>
      <c r="C35" s="92">
        <f t="shared" ref="C35:G36" si="10">C31/$C$33</f>
        <v>0</v>
      </c>
      <c r="D35" s="92">
        <f t="shared" si="10"/>
        <v>0</v>
      </c>
      <c r="E35" s="92">
        <f t="shared" si="10"/>
        <v>0</v>
      </c>
      <c r="F35" s="92">
        <f>F31/$C$33</f>
        <v>0</v>
      </c>
      <c r="G35" s="97" t="e">
        <f t="shared" si="10"/>
        <v>#REF!</v>
      </c>
    </row>
    <row r="36" spans="1:8" ht="13.5" thickBot="1" x14ac:dyDescent="0.25">
      <c r="A36" s="244"/>
      <c r="B36" s="95" t="s">
        <v>445</v>
      </c>
      <c r="C36" s="98">
        <f t="shared" si="10"/>
        <v>0</v>
      </c>
      <c r="D36" s="98">
        <f t="shared" si="10"/>
        <v>0</v>
      </c>
      <c r="E36" s="98">
        <f t="shared" si="10"/>
        <v>0</v>
      </c>
      <c r="F36" s="98">
        <f>F32/$C$33</f>
        <v>0</v>
      </c>
      <c r="G36" s="99" t="e">
        <f t="shared" si="10"/>
        <v>#REF!</v>
      </c>
    </row>
    <row r="37" spans="1:8" x14ac:dyDescent="0.2">
      <c r="H37">
        <v>304</v>
      </c>
    </row>
  </sheetData>
  <mergeCells count="11">
    <mergeCell ref="A34:A36"/>
    <mergeCell ref="A21:A23"/>
    <mergeCell ref="A24:A26"/>
    <mergeCell ref="A27:A29"/>
    <mergeCell ref="A30:A32"/>
    <mergeCell ref="A33:B33"/>
    <mergeCell ref="A5:D5"/>
    <mergeCell ref="A6:D6"/>
    <mergeCell ref="A9:A11"/>
    <mergeCell ref="A13:A15"/>
    <mergeCell ref="A17:A19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O8" sqref="O7:O8"/>
    </sheetView>
  </sheetViews>
  <sheetFormatPr defaultRowHeight="12.75" x14ac:dyDescent="0.2"/>
  <cols>
    <col min="1" max="1" width="27.28515625" customWidth="1"/>
    <col min="2" max="2" width="10.7109375" customWidth="1"/>
    <col min="3" max="3" width="9.5703125" bestFit="1" customWidth="1"/>
    <col min="5" max="5" width="10.5703125" bestFit="1" customWidth="1"/>
    <col min="8" max="8" width="9.5703125" bestFit="1" customWidth="1"/>
  </cols>
  <sheetData>
    <row r="2" spans="1:9" hidden="1" x14ac:dyDescent="0.2"/>
    <row r="3" spans="1:9" x14ac:dyDescent="0.2">
      <c r="A3" s="1"/>
      <c r="B3" s="1"/>
      <c r="C3" s="104" t="s">
        <v>446</v>
      </c>
      <c r="D3" s="104" t="s">
        <v>447</v>
      </c>
      <c r="E3" s="104" t="s">
        <v>448</v>
      </c>
      <c r="F3" s="104" t="s">
        <v>449</v>
      </c>
      <c r="G3" s="104" t="s">
        <v>450</v>
      </c>
      <c r="H3" s="104" t="s">
        <v>451</v>
      </c>
      <c r="I3" s="108" t="s">
        <v>464</v>
      </c>
    </row>
    <row r="4" spans="1:9" ht="38.25" x14ac:dyDescent="0.2">
      <c r="A4" s="105" t="s">
        <v>456</v>
      </c>
      <c r="B4" s="102" t="s">
        <v>457</v>
      </c>
      <c r="C4" s="104">
        <v>2667.5600000000004</v>
      </c>
      <c r="D4" s="104">
        <v>6449.6</v>
      </c>
      <c r="E4" s="104">
        <v>6423.55</v>
      </c>
      <c r="F4" s="104">
        <v>6454.98</v>
      </c>
      <c r="G4" s="104">
        <v>6472.51</v>
      </c>
      <c r="H4" s="104">
        <v>2807.49</v>
      </c>
      <c r="I4" s="104">
        <f>SUM(C4:H4)</f>
        <v>31275.689999999995</v>
      </c>
    </row>
    <row r="5" spans="1:9" ht="38.25" x14ac:dyDescent="0.2">
      <c r="A5" s="105" t="s">
        <v>454</v>
      </c>
      <c r="B5" s="102" t="s">
        <v>458</v>
      </c>
      <c r="C5" s="104">
        <v>25</v>
      </c>
      <c r="D5" s="104">
        <v>64</v>
      </c>
      <c r="E5" s="104">
        <v>64</v>
      </c>
      <c r="F5" s="104">
        <v>74</v>
      </c>
      <c r="G5" s="104">
        <v>68</v>
      </c>
      <c r="H5" s="104">
        <v>22</v>
      </c>
      <c r="I5" s="102">
        <f>SUM(C5:H5)</f>
        <v>317</v>
      </c>
    </row>
    <row r="6" spans="1:9" ht="63.75" x14ac:dyDescent="0.2">
      <c r="A6" s="105" t="s">
        <v>459</v>
      </c>
      <c r="B6" s="102" t="s">
        <v>457</v>
      </c>
      <c r="C6" s="104">
        <v>1892.23</v>
      </c>
      <c r="D6" s="104">
        <v>4368.0200000000004</v>
      </c>
      <c r="E6" s="104">
        <v>4313.0600000000004</v>
      </c>
      <c r="F6" s="104">
        <v>4766.3500000000004</v>
      </c>
      <c r="G6" s="106">
        <f>G4-G17</f>
        <v>4597.51</v>
      </c>
      <c r="H6" s="104">
        <v>1878.74</v>
      </c>
      <c r="I6" s="102">
        <f>SUM(C6:H6)</f>
        <v>21815.910000000003</v>
      </c>
    </row>
    <row r="7" spans="1:9" ht="51" x14ac:dyDescent="0.2">
      <c r="A7" s="105" t="s">
        <v>455</v>
      </c>
      <c r="B7" s="102" t="s">
        <v>460</v>
      </c>
      <c r="C7" s="106">
        <f>C6/C4*100</f>
        <v>70.934861821289857</v>
      </c>
      <c r="D7" s="106">
        <f>D6/D4*100</f>
        <v>67.725440337385265</v>
      </c>
      <c r="E7" s="106">
        <f>E6/E4*100</f>
        <v>67.144491753002626</v>
      </c>
      <c r="F7" s="106">
        <f>F6/F4*100</f>
        <v>73.839887962472389</v>
      </c>
      <c r="G7" s="106">
        <f>G6/G4*100</f>
        <v>71.031330967429952</v>
      </c>
      <c r="H7" s="106">
        <f t="shared" ref="H7" si="0">H6/H4*100</f>
        <v>66.91884922119047</v>
      </c>
      <c r="I7" s="109">
        <f>I6/I4*100</f>
        <v>69.753568986008005</v>
      </c>
    </row>
    <row r="8" spans="1:9" s="50" customFormat="1" x14ac:dyDescent="0.2">
      <c r="A8" s="247" t="s">
        <v>443</v>
      </c>
      <c r="B8" s="102" t="s">
        <v>457</v>
      </c>
      <c r="C8" s="104">
        <v>1892.23</v>
      </c>
      <c r="D8" s="104">
        <f>D6-D12</f>
        <v>4297.2900000000009</v>
      </c>
      <c r="E8" s="104">
        <f>E6-E12</f>
        <v>4271.3600000000006</v>
      </c>
      <c r="F8" s="104">
        <f>F6-F12</f>
        <v>4703.84</v>
      </c>
      <c r="G8" s="102">
        <v>4597.51</v>
      </c>
      <c r="H8" s="106">
        <f>H6-H12</f>
        <v>1836.74</v>
      </c>
      <c r="I8" s="108">
        <f>SUM(C8:H8)</f>
        <v>21598.970000000005</v>
      </c>
    </row>
    <row r="9" spans="1:9" x14ac:dyDescent="0.2">
      <c r="A9" s="247"/>
      <c r="B9" s="102" t="s">
        <v>460</v>
      </c>
      <c r="C9" s="106">
        <f t="shared" ref="C9:G9" si="1">C8/C6*100</f>
        <v>100</v>
      </c>
      <c r="D9" s="106">
        <f>D8/D6*100</f>
        <v>98.380730857459454</v>
      </c>
      <c r="E9" s="106">
        <f t="shared" si="1"/>
        <v>99.033169026167045</v>
      </c>
      <c r="F9" s="106">
        <f t="shared" si="1"/>
        <v>98.688514271927147</v>
      </c>
      <c r="G9" s="106">
        <f t="shared" si="1"/>
        <v>100</v>
      </c>
      <c r="H9" s="106">
        <f>H8/H6*100</f>
        <v>97.764459158797919</v>
      </c>
      <c r="I9" s="109">
        <f>I8/I6*100</f>
        <v>99.005588123530032</v>
      </c>
    </row>
    <row r="10" spans="1:9" s="50" customFormat="1" x14ac:dyDescent="0.2">
      <c r="A10" s="248" t="s">
        <v>461</v>
      </c>
      <c r="B10" s="102" t="s">
        <v>457</v>
      </c>
      <c r="C10" s="104">
        <v>0</v>
      </c>
      <c r="D10" s="104">
        <v>0</v>
      </c>
      <c r="E10" s="104">
        <v>0</v>
      </c>
      <c r="F10" s="104"/>
      <c r="G10" s="104">
        <v>0</v>
      </c>
      <c r="H10" s="104">
        <v>0</v>
      </c>
      <c r="I10" s="102">
        <f>SUM(C10:H10)</f>
        <v>0</v>
      </c>
    </row>
    <row r="11" spans="1:9" x14ac:dyDescent="0.2">
      <c r="A11" s="248"/>
      <c r="B11" s="102" t="s">
        <v>460</v>
      </c>
      <c r="C11" s="106">
        <v>0</v>
      </c>
      <c r="D11" s="106">
        <v>0</v>
      </c>
      <c r="E11" s="106">
        <v>0</v>
      </c>
      <c r="F11" s="104"/>
      <c r="G11" s="106">
        <v>0</v>
      </c>
      <c r="H11" s="106">
        <v>0</v>
      </c>
      <c r="I11" s="102">
        <f>+I10/I6*100</f>
        <v>0</v>
      </c>
    </row>
    <row r="12" spans="1:9" s="50" customFormat="1" x14ac:dyDescent="0.2">
      <c r="A12" s="248" t="s">
        <v>462</v>
      </c>
      <c r="B12" s="102" t="s">
        <v>457</v>
      </c>
      <c r="C12" s="104">
        <v>0</v>
      </c>
      <c r="D12" s="104">
        <v>70.73</v>
      </c>
      <c r="E12" s="104">
        <v>41.7</v>
      </c>
      <c r="F12" s="104">
        <f>44.75+17.76</f>
        <v>62.510000000000005</v>
      </c>
      <c r="G12" s="104">
        <v>0</v>
      </c>
      <c r="H12" s="106">
        <v>42</v>
      </c>
      <c r="I12" s="102">
        <f>SUM(C12:H12)</f>
        <v>216.94</v>
      </c>
    </row>
    <row r="13" spans="1:9" x14ac:dyDescent="0.2">
      <c r="A13" s="248"/>
      <c r="B13" s="102" t="s">
        <v>460</v>
      </c>
      <c r="C13" s="106">
        <v>0</v>
      </c>
      <c r="D13" s="106">
        <f>D12/D6*100</f>
        <v>1.6192691425405561</v>
      </c>
      <c r="E13" s="106">
        <f>E12/E6*100</f>
        <v>0.96683097383296313</v>
      </c>
      <c r="F13" s="106">
        <f>F12/F6*100</f>
        <v>1.311485728072844</v>
      </c>
      <c r="G13" s="106">
        <v>0</v>
      </c>
      <c r="H13" s="106">
        <f>H12/H6*100</f>
        <v>2.2355408412020825</v>
      </c>
      <c r="I13" s="109">
        <f>I12/I6*100</f>
        <v>0.99441187646997065</v>
      </c>
    </row>
    <row r="14" spans="1:9" x14ac:dyDescent="0.2">
      <c r="A14" s="1"/>
      <c r="B14" s="1"/>
      <c r="C14" s="1"/>
      <c r="D14" s="1"/>
      <c r="E14" s="1"/>
      <c r="F14" s="1"/>
      <c r="G14" s="1"/>
      <c r="H14" s="40"/>
      <c r="I14" s="102"/>
    </row>
    <row r="15" spans="1:9" x14ac:dyDescent="0.2">
      <c r="A15" s="1"/>
      <c r="B15" s="1"/>
      <c r="C15" s="1"/>
      <c r="D15" s="1"/>
      <c r="E15" s="1"/>
      <c r="F15" s="1"/>
      <c r="G15" s="1"/>
      <c r="H15" s="40"/>
      <c r="I15" s="102"/>
    </row>
    <row r="16" spans="1:9" x14ac:dyDescent="0.2">
      <c r="A16" s="1"/>
      <c r="B16" s="1"/>
      <c r="C16" s="1"/>
      <c r="D16" s="1"/>
      <c r="E16" s="1"/>
      <c r="F16" s="1"/>
      <c r="G16" s="1"/>
      <c r="H16" s="40"/>
      <c r="I16" s="102"/>
    </row>
    <row r="17" spans="1:9" x14ac:dyDescent="0.2">
      <c r="A17" s="1" t="s">
        <v>463</v>
      </c>
      <c r="B17" s="1"/>
      <c r="C17" s="104"/>
      <c r="D17" s="104"/>
      <c r="E17" s="104">
        <f>2609.98-67.24-66.96-71.74-72.3-108.38-87.54</f>
        <v>2135.8200000000002</v>
      </c>
      <c r="F17" s="104">
        <v>1621.1</v>
      </c>
      <c r="G17" s="107">
        <v>1875</v>
      </c>
      <c r="H17" s="40"/>
      <c r="I17" s="102"/>
    </row>
  </sheetData>
  <mergeCells count="3">
    <mergeCell ref="A8:A9"/>
    <mergeCell ref="A10:A11"/>
    <mergeCell ref="A12:A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81-1</vt:lpstr>
      <vt:lpstr>81-2</vt:lpstr>
      <vt:lpstr>81-3</vt:lpstr>
      <vt:lpstr>81-6</vt:lpstr>
      <vt:lpstr>81-8</vt:lpstr>
      <vt:lpstr>81-9</vt:lpstr>
      <vt:lpstr>общая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ТСЖ</cp:lastModifiedBy>
  <cp:lastPrinted>2016-06-17T13:39:34Z</cp:lastPrinted>
  <dcterms:created xsi:type="dcterms:W3CDTF">2009-10-08T11:30:21Z</dcterms:created>
  <dcterms:modified xsi:type="dcterms:W3CDTF">2016-06-17T13:39:41Z</dcterms:modified>
</cp:coreProperties>
</file>