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Тепло+вода" sheetId="1" r:id="rId1"/>
    <sheet name="форма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<sst xmlns="http://schemas.openxmlformats.org/spreadsheetml/2006/main" count="100" uniqueCount="85">
  <si>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 xml:space="preserve">  Анализ начислений и оплаты по отоплению  и нагреву горячей воды</t>
  </si>
  <si>
    <t>ТСЖ "Новосел" за 2013-2014 год</t>
  </si>
  <si>
    <t>начислено АТЭК  по сч.ф, в то числе ПОТЕРИ</t>
  </si>
  <si>
    <t>начислено в квитанциях</t>
  </si>
  <si>
    <t>Недоначислено в квитанции</t>
  </si>
  <si>
    <t>в том числе ПОТЕРИ</t>
  </si>
  <si>
    <t>ГВ=ХВ+подогрев, в кв-х</t>
  </si>
  <si>
    <t>Расход ГВ м3</t>
  </si>
  <si>
    <t>ст-ть ХВ</t>
  </si>
  <si>
    <t>ст-ть ХВС всего м3</t>
  </si>
  <si>
    <t>отопление</t>
  </si>
  <si>
    <t>ГВ (подогрев), 8-11</t>
  </si>
  <si>
    <t>Всего:Отопл+подогрев, 3+4</t>
  </si>
  <si>
    <t>2 минус 5</t>
  </si>
  <si>
    <t>9*10</t>
  </si>
  <si>
    <t>Потери 2012 год</t>
  </si>
  <si>
    <t>январь</t>
  </si>
  <si>
    <t>21,14</t>
  </si>
  <si>
    <t>февраль</t>
  </si>
  <si>
    <t>март</t>
  </si>
  <si>
    <t>апрель</t>
  </si>
  <si>
    <t>май</t>
  </si>
  <si>
    <t>июнь</t>
  </si>
  <si>
    <t>июль</t>
  </si>
  <si>
    <t>23,19</t>
  </si>
  <si>
    <t>август</t>
  </si>
  <si>
    <t>сентябрь</t>
  </si>
  <si>
    <t>октябрь</t>
  </si>
  <si>
    <t>ноябрь</t>
  </si>
  <si>
    <t>декабрь</t>
  </si>
  <si>
    <t>Итого 2013г</t>
  </si>
  <si>
    <t>22,82</t>
  </si>
  <si>
    <t>РАСЧЕТ ПО ОТОПЛЕНИЮ и ГВС</t>
  </si>
  <si>
    <t>всего01-05\14</t>
  </si>
  <si>
    <t>Начисления</t>
  </si>
  <si>
    <t>Гкал В расшифровке</t>
  </si>
  <si>
    <t>Гкал начислено счет-фактура</t>
  </si>
  <si>
    <t>Гкал приняли участие в раст. В кв.</t>
  </si>
  <si>
    <t>Итого 2013\2014</t>
  </si>
  <si>
    <t>ОтоплДОМ+ГВС</t>
  </si>
  <si>
    <t>Цоколь</t>
  </si>
  <si>
    <t>Всего</t>
  </si>
  <si>
    <t>Отоп</t>
  </si>
  <si>
    <t>ГВС</t>
  </si>
  <si>
    <t>всего</t>
  </si>
  <si>
    <t>Потери</t>
  </si>
  <si>
    <t>всего с потерями</t>
  </si>
  <si>
    <t xml:space="preserve">Председатель Правления </t>
  </si>
  <si>
    <t>Дудка Л.Г.</t>
  </si>
  <si>
    <t>Бухгалтер</t>
  </si>
  <si>
    <t>Стрелина Е.А.</t>
  </si>
  <si>
    <t>Янв-авг13</t>
  </si>
  <si>
    <t>Сентябрь-май9мес</t>
  </si>
  <si>
    <t>.</t>
  </si>
  <si>
    <t>Итого</t>
  </si>
  <si>
    <t>1671,15</t>
  </si>
  <si>
    <t>2842,419</t>
  </si>
  <si>
    <t>по расшифровке</t>
  </si>
  <si>
    <t>потери</t>
  </si>
  <si>
    <t>3150,802</t>
  </si>
  <si>
    <t>по с-ф без потерь</t>
  </si>
  <si>
    <t>3399,555</t>
  </si>
  <si>
    <t>по с-ф с потерями</t>
  </si>
  <si>
    <t>недоначислено</t>
  </si>
  <si>
    <t>собрано ранее</t>
  </si>
  <si>
    <t>НЕДОНАЧИСЛЕНО ВСЕГО</t>
  </si>
  <si>
    <t xml:space="preserve">В жилищную инспекцию </t>
  </si>
  <si>
    <t>Краснодарского края</t>
  </si>
  <si>
    <t>от ТСЖ "Оригинал"</t>
  </si>
  <si>
    <t>СВЕДЕНИЯ</t>
  </si>
  <si>
    <t xml:space="preserve">                             о поступлении взносов по капитальному ремонту  и размере остатка на специальном счете</t>
  </si>
  <si>
    <t>за 4 квартал 2014 года.</t>
  </si>
  <si>
    <t>Владелец специального счета Товарищество собственников жилья "Оригинал"</t>
  </si>
  <si>
    <t>тыс.руб.</t>
  </si>
  <si>
    <t>Код МКД</t>
  </si>
  <si>
    <t>Адрес МКД</t>
  </si>
  <si>
    <t>Сведения о размере остатка средств фонда капитального ремонта на начало отчетного периода на специальном счете</t>
  </si>
  <si>
    <t>Сведения о начисленном размере взноса на капитальный ремонт для собственников помещений МКД</t>
  </si>
  <si>
    <t>Сведения о размере фактически поступивших взносах на капитальный тремонт от собственников помещений в МКД на специальный счет</t>
  </si>
  <si>
    <t>Сведения о размере задолженности по взносам на капитальный ремонт от собственников помещений в МКД на специальный счет</t>
  </si>
  <si>
    <t>Сведения о  размере остатка средств фонда  капитального ремонта на конец отчетного периода на специальном счете</t>
  </si>
  <si>
    <t>г.Краснодар, ул.Рождественская набережная, дом 31</t>
  </si>
  <si>
    <t>Председатель правления ТСЖ "Оригинал"</t>
  </si>
  <si>
    <t>Подольская Т.А.</t>
  </si>
  <si>
    <t>Исполнитель:  тел:918-345-7749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</si>
</sst>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M"/>
    <numFmt numFmtId="166" formatCode="MM/YY"/>
    <numFmt numFmtId="167" formatCode="0"/>
    <numFmt numFmtId="168" formatCode="#,##0"/>
    <numFmt numFmtId="169" formatCode="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18" fillId="0" borderId="0" xfId="0" applyFont="1" applyBorder="1" applyAlignment="1">
      <alignment wrapText="1"/>
    </xf>
    <xf numFmtId="164" fontId="20" fillId="0" borderId="10" xfId="0" applyFont="1" applyBorder="1" applyAlignment="1">
      <alignment wrapText="1"/>
    </xf>
    <xf numFmtId="165" fontId="18" fillId="0" borderId="10" xfId="0" applyNumberFormat="1" applyFont="1" applyBorder="1" applyAlignment="1">
      <alignment wrapText="1"/>
    </xf>
    <xf numFmtId="164" fontId="19" fillId="0" borderId="10" xfId="0" applyFont="1" applyBorder="1" applyAlignment="1">
      <alignment/>
    </xf>
    <xf numFmtId="166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0" xfId="0" applyFont="1" applyBorder="1" applyAlignment="1">
      <alignment/>
    </xf>
    <xf numFmtId="166" fontId="18" fillId="0" borderId="11" xfId="0" applyNumberFormat="1" applyFont="1" applyBorder="1" applyAlignment="1">
      <alignment/>
    </xf>
    <xf numFmtId="164" fontId="18" fillId="0" borderId="11" xfId="0" applyFont="1" applyBorder="1" applyAlignment="1">
      <alignment/>
    </xf>
    <xf numFmtId="164" fontId="21" fillId="0" borderId="11" xfId="0" applyFont="1" applyBorder="1" applyAlignment="1">
      <alignment/>
    </xf>
    <xf numFmtId="166" fontId="22" fillId="0" borderId="12" xfId="0" applyNumberFormat="1" applyFont="1" applyBorder="1" applyAlignment="1">
      <alignment/>
    </xf>
    <xf numFmtId="164" fontId="18" fillId="0" borderId="13" xfId="0" applyFont="1" applyBorder="1" applyAlignment="1">
      <alignment/>
    </xf>
    <xf numFmtId="164" fontId="21" fillId="0" borderId="13" xfId="0" applyFont="1" applyBorder="1" applyAlignment="1">
      <alignment/>
    </xf>
    <xf numFmtId="164" fontId="21" fillId="0" borderId="14" xfId="0" applyFont="1" applyBorder="1" applyAlignment="1">
      <alignment/>
    </xf>
    <xf numFmtId="164" fontId="23" fillId="0" borderId="0" xfId="0" applyFont="1" applyBorder="1" applyAlignment="1">
      <alignment/>
    </xf>
    <xf numFmtId="166" fontId="18" fillId="0" borderId="15" xfId="0" applyNumberFormat="1" applyFont="1" applyBorder="1" applyAlignment="1">
      <alignment/>
    </xf>
    <xf numFmtId="164" fontId="18" fillId="0" borderId="15" xfId="0" applyFont="1" applyBorder="1" applyAlignment="1">
      <alignment/>
    </xf>
    <xf numFmtId="167" fontId="18" fillId="0" borderId="15" xfId="0" applyNumberFormat="1" applyFont="1" applyBorder="1" applyAlignment="1">
      <alignment/>
    </xf>
    <xf numFmtId="164" fontId="21" fillId="0" borderId="15" xfId="0" applyFont="1" applyBorder="1" applyAlignment="1">
      <alignment/>
    </xf>
    <xf numFmtId="164" fontId="19" fillId="0" borderId="0" xfId="0" applyFont="1" applyBorder="1" applyAlignment="1">
      <alignment/>
    </xf>
    <xf numFmtId="167" fontId="18" fillId="0" borderId="10" xfId="0" applyNumberFormat="1" applyFont="1" applyBorder="1" applyAlignment="1">
      <alignment/>
    </xf>
    <xf numFmtId="164" fontId="24" fillId="0" borderId="10" xfId="0" applyFont="1" applyBorder="1" applyAlignment="1">
      <alignment/>
    </xf>
    <xf numFmtId="164" fontId="24" fillId="0" borderId="0" xfId="0" applyFont="1" applyBorder="1" applyAlignment="1">
      <alignment/>
    </xf>
    <xf numFmtId="167" fontId="18" fillId="0" borderId="11" xfId="0" applyNumberFormat="1" applyFont="1" applyBorder="1" applyAlignment="1">
      <alignment/>
    </xf>
    <xf numFmtId="166" fontId="25" fillId="0" borderId="12" xfId="0" applyNumberFormat="1" applyFont="1" applyBorder="1" applyAlignment="1">
      <alignment/>
    </xf>
    <xf numFmtId="167" fontId="21" fillId="0" borderId="13" xfId="0" applyNumberFormat="1" applyFont="1" applyBorder="1" applyAlignment="1">
      <alignment/>
    </xf>
    <xf numFmtId="164" fontId="18" fillId="0" borderId="14" xfId="0" applyFont="1" applyBorder="1" applyAlignment="1">
      <alignment/>
    </xf>
    <xf numFmtId="164" fontId="0" fillId="0" borderId="15" xfId="0" applyBorder="1" applyAlignment="1">
      <alignment/>
    </xf>
    <xf numFmtId="164" fontId="22" fillId="0" borderId="10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7" fontId="21" fillId="0" borderId="1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5" fillId="0" borderId="0" xfId="0" applyFont="1" applyAlignment="1">
      <alignment/>
    </xf>
    <xf numFmtId="164" fontId="27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4" fontId="22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4" fillId="0" borderId="0" xfId="0" applyFont="1" applyAlignment="1">
      <alignment/>
    </xf>
    <xf numFmtId="164" fontId="0" fillId="0" borderId="0" xfId="0" applyBorder="1" applyAlignment="1">
      <alignment wrapText="1"/>
    </xf>
    <xf numFmtId="164" fontId="24" fillId="0" borderId="0" xfId="0" applyFont="1" applyBorder="1" applyAlignment="1">
      <alignment wrapText="1"/>
    </xf>
    <xf numFmtId="169" fontId="24" fillId="0" borderId="0" xfId="0" applyNumberFormat="1" applyFon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left" vertical="top" wrapText="1"/>
    </xf>
    <xf numFmtId="164" fontId="0" fillId="0" borderId="10" xfId="0" applyFont="1" applyBorder="1" applyAlignment="1">
      <alignment vertical="top" wrapText="1"/>
    </xf>
    <xf numFmtId="164" fontId="0" fillId="0" borderId="10" xfId="0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0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zoomScale="90" zoomScaleNormal="90" workbookViewId="0" topLeftCell="A1">
      <selection activeCell="G27" sqref="G27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12.7109375" style="0" customWidth="1"/>
    <col min="4" max="4" width="12.8515625" style="0" customWidth="1"/>
    <col min="5" max="5" width="12.7109375" style="0" customWidth="1"/>
    <col min="6" max="6" width="13.00390625" style="0" customWidth="1"/>
    <col min="7" max="7" width="12.28125" style="0" customWidth="1"/>
    <col min="8" max="8" width="13.28125" style="0" customWidth="1"/>
    <col min="9" max="9" width="9.8515625" style="0" customWidth="1"/>
    <col min="11" max="11" width="12.140625" style="0" customWidth="1"/>
    <col min="12" max="12" width="10.7109375" style="0" customWidth="1"/>
    <col min="13" max="13" width="14.7109375" style="0" customWidth="1"/>
    <col min="15" max="15" width="14.28125" style="0" customWidth="1"/>
    <col min="16" max="16" width="13.28125" style="0" customWidth="1"/>
    <col min="17" max="17" width="14.7109375" style="0" customWidth="1"/>
    <col min="18" max="18" width="15.00390625" style="0" customWidth="1"/>
    <col min="23" max="23" width="6.57421875" style="0" customWidth="1"/>
    <col min="31" max="31" width="14.7109375" style="0" customWidth="1"/>
    <col min="32" max="32" width="24.5742187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1"/>
      <c r="J1" s="1"/>
      <c r="K1" s="1"/>
      <c r="L1" s="3"/>
      <c r="M1" s="3"/>
      <c r="N1" s="3"/>
      <c r="O1" s="1"/>
      <c r="P1" s="1"/>
      <c r="Q1" s="1"/>
      <c r="R1" s="1"/>
    </row>
    <row r="2" spans="1:18" ht="66.75" customHeight="1">
      <c r="A2" s="4"/>
      <c r="B2" s="5" t="s">
        <v>2</v>
      </c>
      <c r="C2" s="6" t="s">
        <v>3</v>
      </c>
      <c r="D2" s="6"/>
      <c r="E2" s="6"/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7"/>
      <c r="M2" s="8"/>
      <c r="N2" s="8"/>
      <c r="O2" s="8"/>
      <c r="P2" s="1"/>
      <c r="Q2" s="1"/>
      <c r="R2" s="1"/>
    </row>
    <row r="3" spans="1:18" ht="69" customHeight="1">
      <c r="A3" s="4"/>
      <c r="B3" s="5"/>
      <c r="C3" s="9" t="s">
        <v>10</v>
      </c>
      <c r="D3" s="4" t="s">
        <v>11</v>
      </c>
      <c r="E3" s="4" t="s">
        <v>12</v>
      </c>
      <c r="F3" s="10" t="s">
        <v>13</v>
      </c>
      <c r="G3" s="4"/>
      <c r="H3" s="4"/>
      <c r="I3" s="4"/>
      <c r="J3" s="4"/>
      <c r="K3" s="4" t="s">
        <v>14</v>
      </c>
      <c r="L3" s="11" t="s">
        <v>15</v>
      </c>
      <c r="M3" s="8"/>
      <c r="N3" s="8"/>
      <c r="O3" s="8"/>
      <c r="P3" s="1"/>
      <c r="Q3" s="1"/>
      <c r="R3" s="1"/>
    </row>
    <row r="4" spans="1:18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4"/>
      <c r="M4" s="8"/>
      <c r="N4" s="8"/>
      <c r="O4" s="8"/>
      <c r="P4" s="1"/>
      <c r="Q4" s="1"/>
      <c r="R4" s="1"/>
    </row>
    <row r="5" spans="1:18" ht="12.75">
      <c r="A5" s="12" t="s">
        <v>16</v>
      </c>
      <c r="B5" s="13">
        <v>578017</v>
      </c>
      <c r="C5" s="13">
        <v>433136</v>
      </c>
      <c r="D5" s="13">
        <f>H5-K5</f>
        <v>92361</v>
      </c>
      <c r="E5" s="13">
        <f>C5+D5</f>
        <v>525497</v>
      </c>
      <c r="F5" s="14">
        <f>B5-E5</f>
        <v>52520</v>
      </c>
      <c r="G5" s="13">
        <v>20820</v>
      </c>
      <c r="H5" s="13">
        <v>114262</v>
      </c>
      <c r="I5" s="13">
        <v>1036</v>
      </c>
      <c r="J5" s="13" t="s">
        <v>17</v>
      </c>
      <c r="K5" s="13">
        <v>21901</v>
      </c>
      <c r="L5" s="13">
        <v>22360</v>
      </c>
      <c r="M5" s="1"/>
      <c r="N5" s="1"/>
      <c r="O5" s="15"/>
      <c r="P5" s="1"/>
      <c r="Q5" s="1"/>
      <c r="R5" s="1"/>
    </row>
    <row r="6" spans="1:18" ht="12.75">
      <c r="A6" s="12" t="s">
        <v>18</v>
      </c>
      <c r="B6" s="13">
        <v>367930</v>
      </c>
      <c r="C6" s="13">
        <v>266899</v>
      </c>
      <c r="D6" s="13">
        <f>H6-K6</f>
        <v>94333</v>
      </c>
      <c r="E6" s="13">
        <f>C6+D6</f>
        <v>361232</v>
      </c>
      <c r="F6" s="14">
        <f>B6-E6</f>
        <v>6698</v>
      </c>
      <c r="G6" s="13">
        <v>19208</v>
      </c>
      <c r="H6" s="13">
        <v>116720</v>
      </c>
      <c r="I6" s="13">
        <v>1059</v>
      </c>
      <c r="J6" s="13" t="s">
        <v>17</v>
      </c>
      <c r="K6" s="13">
        <v>22387</v>
      </c>
      <c r="L6" s="13">
        <v>25189</v>
      </c>
      <c r="M6" s="1"/>
      <c r="N6" s="1"/>
      <c r="O6" s="15"/>
      <c r="P6" s="1"/>
      <c r="Q6" s="1"/>
      <c r="R6" s="1"/>
    </row>
    <row r="7" spans="1:18" ht="12.75">
      <c r="A7" s="12" t="s">
        <v>19</v>
      </c>
      <c r="B7" s="13">
        <v>445846</v>
      </c>
      <c r="C7" s="13">
        <v>331503</v>
      </c>
      <c r="D7" s="13">
        <f>H7-K7</f>
        <v>87492</v>
      </c>
      <c r="E7" s="13">
        <f>C7+D7</f>
        <v>418995</v>
      </c>
      <c r="F7" s="14">
        <f>B7-E7</f>
        <v>26851</v>
      </c>
      <c r="G7" s="13">
        <v>21303</v>
      </c>
      <c r="H7" s="13">
        <v>108252</v>
      </c>
      <c r="I7" s="13">
        <v>982</v>
      </c>
      <c r="J7" s="13" t="s">
        <v>17</v>
      </c>
      <c r="K7" s="13">
        <v>20760</v>
      </c>
      <c r="L7" s="13">
        <v>19927</v>
      </c>
      <c r="M7" s="1"/>
      <c r="N7" s="1"/>
      <c r="O7" s="15"/>
      <c r="P7" s="1"/>
      <c r="Q7" s="1"/>
      <c r="R7" s="1"/>
    </row>
    <row r="8" spans="1:18" ht="12.75">
      <c r="A8" s="12" t="s">
        <v>20</v>
      </c>
      <c r="B8" s="13">
        <v>217152</v>
      </c>
      <c r="C8" s="13">
        <v>142789</v>
      </c>
      <c r="D8" s="13">
        <f>H8-K8</f>
        <v>87347</v>
      </c>
      <c r="E8" s="13">
        <f>C8+D8</f>
        <v>230136</v>
      </c>
      <c r="F8" s="14">
        <f>B8-E8</f>
        <v>-12984</v>
      </c>
      <c r="G8" s="13">
        <v>19716</v>
      </c>
      <c r="H8" s="13">
        <v>108064</v>
      </c>
      <c r="I8" s="13">
        <v>980</v>
      </c>
      <c r="J8" s="13" t="s">
        <v>17</v>
      </c>
      <c r="K8" s="13">
        <v>20717</v>
      </c>
      <c r="L8" s="13">
        <v>16785</v>
      </c>
      <c r="M8" s="1"/>
      <c r="N8" s="1"/>
      <c r="O8" s="15"/>
      <c r="P8" s="1"/>
      <c r="Q8" s="1"/>
      <c r="R8" s="1"/>
    </row>
    <row r="9" spans="1:18" ht="12.75">
      <c r="A9" s="12" t="s">
        <v>21</v>
      </c>
      <c r="B9" s="13">
        <v>114815</v>
      </c>
      <c r="C9" s="13">
        <v>0</v>
      </c>
      <c r="D9" s="13">
        <f>H9-K9</f>
        <v>91272</v>
      </c>
      <c r="E9" s="13">
        <f>C9+D9</f>
        <v>91272</v>
      </c>
      <c r="F9" s="14">
        <f>B9-E9</f>
        <v>23543</v>
      </c>
      <c r="G9" s="13">
        <v>18774</v>
      </c>
      <c r="H9" s="13">
        <v>105859</v>
      </c>
      <c r="I9" s="13">
        <v>960</v>
      </c>
      <c r="J9" s="13" t="s">
        <v>17</v>
      </c>
      <c r="K9" s="13">
        <v>14587</v>
      </c>
      <c r="L9" s="13">
        <v>15912</v>
      </c>
      <c r="M9" s="1"/>
      <c r="N9" s="1"/>
      <c r="O9" s="15"/>
      <c r="P9" s="1"/>
      <c r="Q9" s="1"/>
      <c r="R9" s="1"/>
    </row>
    <row r="10" spans="1:18" ht="12.75">
      <c r="A10" s="12" t="s">
        <v>22</v>
      </c>
      <c r="B10" s="13">
        <v>74787</v>
      </c>
      <c r="C10" s="13">
        <v>0</v>
      </c>
      <c r="D10" s="13">
        <f>H10-K10</f>
        <v>39752</v>
      </c>
      <c r="E10" s="13">
        <f>C10+D10</f>
        <v>39752</v>
      </c>
      <c r="F10" s="14">
        <f>B10-E10</f>
        <v>35035</v>
      </c>
      <c r="G10" s="13">
        <v>9108</v>
      </c>
      <c r="H10" s="13">
        <v>49180</v>
      </c>
      <c r="I10" s="13">
        <v>446</v>
      </c>
      <c r="J10" s="13" t="s">
        <v>17</v>
      </c>
      <c r="K10" s="13">
        <v>9428</v>
      </c>
      <c r="L10" s="13">
        <v>14109</v>
      </c>
      <c r="M10" s="1"/>
      <c r="N10" s="1"/>
      <c r="O10" s="15"/>
      <c r="P10" s="1"/>
      <c r="Q10" s="1"/>
      <c r="R10" s="1"/>
    </row>
    <row r="11" spans="1:18" ht="12.75">
      <c r="A11" s="12" t="s">
        <v>23</v>
      </c>
      <c r="B11" s="13">
        <v>77418</v>
      </c>
      <c r="C11" s="13">
        <v>0</v>
      </c>
      <c r="D11" s="13">
        <f>H11-K11</f>
        <v>101569</v>
      </c>
      <c r="E11" s="13">
        <f>C11+D11</f>
        <v>101569</v>
      </c>
      <c r="F11" s="14">
        <f>B11-E11</f>
        <v>-24151</v>
      </c>
      <c r="G11" s="13">
        <v>17610</v>
      </c>
      <c r="H11" s="13">
        <v>125594</v>
      </c>
      <c r="I11" s="13">
        <v>1036</v>
      </c>
      <c r="J11" s="13" t="s">
        <v>24</v>
      </c>
      <c r="K11" s="13">
        <v>24025</v>
      </c>
      <c r="L11" s="13">
        <v>7855</v>
      </c>
      <c r="M11" s="1"/>
      <c r="N11" s="1"/>
      <c r="O11" s="15"/>
      <c r="P11" s="1"/>
      <c r="Q11" s="1"/>
      <c r="R11" s="1"/>
    </row>
    <row r="12" spans="1:18" ht="12.75">
      <c r="A12" s="12" t="s">
        <v>25</v>
      </c>
      <c r="B12" s="13">
        <v>119851</v>
      </c>
      <c r="C12" s="13">
        <v>0</v>
      </c>
      <c r="D12" s="13">
        <f>H12-K12</f>
        <v>49032</v>
      </c>
      <c r="E12" s="13">
        <f>C12+D12</f>
        <v>49032</v>
      </c>
      <c r="F12" s="14">
        <f>B12-E12</f>
        <v>70819</v>
      </c>
      <c r="G12" s="13">
        <v>17148</v>
      </c>
      <c r="H12" s="13">
        <v>60372</v>
      </c>
      <c r="I12" s="13">
        <v>489</v>
      </c>
      <c r="J12" s="13" t="s">
        <v>24</v>
      </c>
      <c r="K12" s="13">
        <v>11340</v>
      </c>
      <c r="L12" s="13">
        <v>13723</v>
      </c>
      <c r="M12" s="1"/>
      <c r="N12" s="1"/>
      <c r="O12" s="15"/>
      <c r="P12" s="1"/>
      <c r="Q12" s="1"/>
      <c r="R12" s="1"/>
    </row>
    <row r="13" spans="1:18" ht="12.75">
      <c r="A13" s="12" t="s">
        <v>26</v>
      </c>
      <c r="B13" s="13">
        <v>128557</v>
      </c>
      <c r="C13" s="13">
        <v>0</v>
      </c>
      <c r="D13" s="13">
        <f>H13-K13</f>
        <v>103959</v>
      </c>
      <c r="E13" s="13">
        <f>C13+D13</f>
        <v>103959</v>
      </c>
      <c r="F13" s="14">
        <f>B13-E13</f>
        <v>24598</v>
      </c>
      <c r="G13" s="13">
        <v>16735</v>
      </c>
      <c r="H13" s="13">
        <v>128564</v>
      </c>
      <c r="I13" s="13">
        <v>1061</v>
      </c>
      <c r="J13" s="13" t="s">
        <v>24</v>
      </c>
      <c r="K13" s="13">
        <v>24605</v>
      </c>
      <c r="L13" s="13">
        <v>15325</v>
      </c>
      <c r="M13" s="1"/>
      <c r="N13" s="1"/>
      <c r="O13" s="15"/>
      <c r="P13" s="1"/>
      <c r="Q13" s="1"/>
      <c r="R13" s="1"/>
    </row>
    <row r="14" spans="1:18" ht="12.75">
      <c r="A14" s="12" t="s">
        <v>27</v>
      </c>
      <c r="B14" s="13">
        <v>235503</v>
      </c>
      <c r="C14" s="13">
        <v>75582</v>
      </c>
      <c r="D14" s="13">
        <f>H14-K14</f>
        <v>95062</v>
      </c>
      <c r="E14" s="13">
        <f>C14+D14</f>
        <v>170644</v>
      </c>
      <c r="F14" s="14">
        <f>B14-E14</f>
        <v>64859</v>
      </c>
      <c r="G14" s="13">
        <v>18922</v>
      </c>
      <c r="H14" s="13">
        <v>117556</v>
      </c>
      <c r="I14" s="13">
        <v>970</v>
      </c>
      <c r="J14" s="13" t="s">
        <v>24</v>
      </c>
      <c r="K14" s="13">
        <v>22494</v>
      </c>
      <c r="L14" s="13">
        <v>17063</v>
      </c>
      <c r="M14" s="1"/>
      <c r="N14" s="1"/>
      <c r="O14" s="15"/>
      <c r="P14" s="1"/>
      <c r="Q14" s="1"/>
      <c r="R14" s="1"/>
    </row>
    <row r="15" spans="1:18" ht="12.75">
      <c r="A15" s="12" t="s">
        <v>28</v>
      </c>
      <c r="B15" s="13">
        <v>429795</v>
      </c>
      <c r="C15" s="13">
        <v>267442</v>
      </c>
      <c r="D15" s="13">
        <f>H15-K15</f>
        <v>93443</v>
      </c>
      <c r="E15" s="13">
        <f>C15+D15</f>
        <v>360885</v>
      </c>
      <c r="F15" s="14">
        <f>B15-E15</f>
        <v>68910</v>
      </c>
      <c r="G15" s="13">
        <v>19868</v>
      </c>
      <c r="H15" s="13">
        <v>116053</v>
      </c>
      <c r="I15" s="13">
        <v>957</v>
      </c>
      <c r="J15" s="13" t="s">
        <v>24</v>
      </c>
      <c r="K15" s="13">
        <v>22610</v>
      </c>
      <c r="L15" s="13">
        <v>17917</v>
      </c>
      <c r="M15" s="1"/>
      <c r="N15" s="1"/>
      <c r="O15" s="15"/>
      <c r="P15" s="1"/>
      <c r="Q15" s="1"/>
      <c r="R15" s="1"/>
    </row>
    <row r="16" spans="1:18" ht="12.75">
      <c r="A16" s="16" t="s">
        <v>29</v>
      </c>
      <c r="B16" s="17">
        <v>515252</v>
      </c>
      <c r="C16" s="17">
        <v>346700</v>
      </c>
      <c r="D16" s="17">
        <f>H16-K16</f>
        <v>96716</v>
      </c>
      <c r="E16" s="17">
        <f>C16+D16</f>
        <v>443416</v>
      </c>
      <c r="F16" s="18">
        <f>B16-E16</f>
        <v>71836</v>
      </c>
      <c r="G16" s="17">
        <v>25759</v>
      </c>
      <c r="H16" s="17">
        <v>119605</v>
      </c>
      <c r="I16" s="17">
        <v>987</v>
      </c>
      <c r="J16" s="17" t="s">
        <v>24</v>
      </c>
      <c r="K16" s="17">
        <v>22889</v>
      </c>
      <c r="L16" s="17">
        <v>21717</v>
      </c>
      <c r="M16" s="1"/>
      <c r="N16" s="1"/>
      <c r="O16" s="15"/>
      <c r="P16" s="1"/>
      <c r="Q16" s="1"/>
      <c r="R16" s="1"/>
    </row>
    <row r="17" spans="1:18" ht="12.75">
      <c r="A17" s="19" t="s">
        <v>30</v>
      </c>
      <c r="B17" s="20">
        <f>SUM(B5:B16)</f>
        <v>3304923</v>
      </c>
      <c r="C17" s="20">
        <f>SUM(C5:C16)</f>
        <v>1864051</v>
      </c>
      <c r="D17" s="20">
        <f>SUM(D5:D16)</f>
        <v>1032338</v>
      </c>
      <c r="E17" s="20">
        <f>SUM(E5:E16)</f>
        <v>2896389</v>
      </c>
      <c r="F17" s="21">
        <f>SUM(F5:F16)</f>
        <v>408534</v>
      </c>
      <c r="G17" s="21">
        <f>SUM(G5:G16)</f>
        <v>224971</v>
      </c>
      <c r="H17" s="20">
        <f>SUM(H5:H16)</f>
        <v>1270081</v>
      </c>
      <c r="I17" s="20">
        <f>SUM(I5:I16)</f>
        <v>10963</v>
      </c>
      <c r="J17" s="21"/>
      <c r="K17" s="20">
        <f>SUM(K5:K16)</f>
        <v>237743</v>
      </c>
      <c r="L17" s="22">
        <f>SUM(L5:L16)</f>
        <v>207882</v>
      </c>
      <c r="M17" s="23"/>
      <c r="N17" s="1"/>
      <c r="O17" s="15"/>
      <c r="P17" s="1"/>
      <c r="Q17" s="1"/>
      <c r="R17" s="1"/>
    </row>
    <row r="18" spans="1:18" ht="12.75">
      <c r="A18" s="24">
        <v>41640</v>
      </c>
      <c r="B18" s="25">
        <v>667139.7</v>
      </c>
      <c r="C18" s="25">
        <v>477250</v>
      </c>
      <c r="D18" s="25">
        <f>H18-K18</f>
        <v>93123</v>
      </c>
      <c r="E18" s="25">
        <f>C18+D18</f>
        <v>570373</v>
      </c>
      <c r="F18" s="26">
        <f>B18-E18</f>
        <v>96766.69999999995</v>
      </c>
      <c r="G18" s="26">
        <v>26616.52</v>
      </c>
      <c r="H18" s="25">
        <v>114574</v>
      </c>
      <c r="I18" s="25">
        <v>940</v>
      </c>
      <c r="J18" s="25" t="s">
        <v>31</v>
      </c>
      <c r="K18" s="27">
        <v>21451</v>
      </c>
      <c r="L18" s="15"/>
      <c r="M18" s="15"/>
      <c r="N18" s="28"/>
      <c r="O18" s="28"/>
      <c r="P18" s="28"/>
      <c r="Q18" s="3"/>
      <c r="R18" s="15"/>
    </row>
    <row r="19" spans="1:18" ht="12.75">
      <c r="A19" s="12">
        <v>41671</v>
      </c>
      <c r="B19" s="13">
        <v>662406</v>
      </c>
      <c r="C19" s="13">
        <v>477908</v>
      </c>
      <c r="D19" s="13">
        <f>H19-K19</f>
        <v>92983</v>
      </c>
      <c r="E19" s="13">
        <f>C19+D19</f>
        <v>570891</v>
      </c>
      <c r="F19" s="13">
        <f>B19-E19</f>
        <v>91515</v>
      </c>
      <c r="G19" s="29">
        <v>22750.75</v>
      </c>
      <c r="H19" s="13">
        <v>114465</v>
      </c>
      <c r="I19" s="13">
        <v>939</v>
      </c>
      <c r="J19" s="30" t="s">
        <v>31</v>
      </c>
      <c r="K19" s="30">
        <v>21482</v>
      </c>
      <c r="L19" s="31"/>
      <c r="M19" s="1"/>
      <c r="N19" s="28"/>
      <c r="O19" s="31"/>
      <c r="P19" s="31"/>
      <c r="Q19" s="3"/>
      <c r="R19" s="28"/>
    </row>
    <row r="20" spans="1:18" ht="12.75">
      <c r="A20" s="12">
        <v>41699</v>
      </c>
      <c r="B20" s="13">
        <v>421088.81</v>
      </c>
      <c r="C20" s="13">
        <v>297949</v>
      </c>
      <c r="D20" s="13">
        <f>H20-K20</f>
        <v>121118</v>
      </c>
      <c r="E20" s="13">
        <f>C20+D20</f>
        <v>419067</v>
      </c>
      <c r="F20" s="29">
        <f>B20-E20</f>
        <v>2021.8099999999977</v>
      </c>
      <c r="G20" s="29">
        <v>23623.36</v>
      </c>
      <c r="H20" s="13">
        <v>147749</v>
      </c>
      <c r="I20" s="13">
        <v>1167</v>
      </c>
      <c r="J20" s="30" t="s">
        <v>31</v>
      </c>
      <c r="K20" s="30">
        <v>26631</v>
      </c>
      <c r="L20" s="31"/>
      <c r="M20" s="1"/>
      <c r="N20" s="28"/>
      <c r="O20" s="28"/>
      <c r="P20" s="28"/>
      <c r="Q20" s="3"/>
      <c r="R20" s="28"/>
    </row>
    <row r="21" spans="1:18" ht="12.75">
      <c r="A21" s="12">
        <v>41730</v>
      </c>
      <c r="B21" s="13">
        <v>285119.75</v>
      </c>
      <c r="C21" s="13">
        <v>169775.99</v>
      </c>
      <c r="D21" s="13">
        <f>H21-K21</f>
        <v>93002</v>
      </c>
      <c r="E21" s="13">
        <f>C21+D21</f>
        <v>262777.99</v>
      </c>
      <c r="F21" s="29">
        <f>B21-E21</f>
        <v>22341.76000000001</v>
      </c>
      <c r="G21" s="29">
        <v>21863</v>
      </c>
      <c r="H21" s="13">
        <v>114453</v>
      </c>
      <c r="I21" s="13">
        <v>940</v>
      </c>
      <c r="J21" s="30" t="s">
        <v>31</v>
      </c>
      <c r="K21" s="13">
        <v>21451</v>
      </c>
      <c r="L21" s="15"/>
      <c r="M21" s="15"/>
      <c r="N21" s="28"/>
      <c r="O21" s="28"/>
      <c r="P21" s="28"/>
      <c r="Q21" s="3"/>
      <c r="R21" s="15"/>
    </row>
    <row r="22" spans="1:28" ht="12.75">
      <c r="A22" s="16">
        <v>41760</v>
      </c>
      <c r="B22" s="17">
        <v>144130</v>
      </c>
      <c r="C22" s="17">
        <v>0</v>
      </c>
      <c r="D22" s="17">
        <f>H22-K22</f>
        <v>119431</v>
      </c>
      <c r="E22" s="17">
        <f>C22+D22</f>
        <v>119431</v>
      </c>
      <c r="F22" s="17">
        <f>B22-E22</f>
        <v>24699</v>
      </c>
      <c r="G22" s="32">
        <v>24566</v>
      </c>
      <c r="H22" s="17">
        <v>140859</v>
      </c>
      <c r="I22" s="17">
        <v>939</v>
      </c>
      <c r="J22" s="17" t="s">
        <v>31</v>
      </c>
      <c r="K22" s="17">
        <v>21428</v>
      </c>
      <c r="L22" s="15"/>
      <c r="M22" s="15"/>
      <c r="N22" s="28"/>
      <c r="O22" s="28"/>
      <c r="P22" s="28"/>
      <c r="Q22" s="3"/>
      <c r="R22" s="15"/>
      <c r="AB22" t="s">
        <v>32</v>
      </c>
    </row>
    <row r="23" spans="1:26" ht="12.75">
      <c r="A23" s="33" t="s">
        <v>33</v>
      </c>
      <c r="B23" s="20">
        <f>SUM(B18:B22)</f>
        <v>2179884.26</v>
      </c>
      <c r="C23" s="20">
        <f>SUM(C18:C22)</f>
        <v>1422882.99</v>
      </c>
      <c r="D23" s="20">
        <v>510258</v>
      </c>
      <c r="E23" s="20">
        <f>C23+D23</f>
        <v>1933140.99</v>
      </c>
      <c r="F23" s="34">
        <f>F18+F19+F20+F21+F22</f>
        <v>237344.26999999996</v>
      </c>
      <c r="G23" s="21">
        <f>SUM(G18:G22)</f>
        <v>119419.63</v>
      </c>
      <c r="H23" s="20">
        <f>H18+H19+H20+H21+H22</f>
        <v>632100</v>
      </c>
      <c r="I23" s="20">
        <v>4942.45</v>
      </c>
      <c r="J23" s="20">
        <v>22.82</v>
      </c>
      <c r="K23" s="35">
        <f>K18+K19+K20+K21+K22</f>
        <v>112443</v>
      </c>
      <c r="L23" s="15"/>
      <c r="M23" s="15"/>
      <c r="N23" s="28"/>
      <c r="O23" s="28"/>
      <c r="P23" s="28"/>
      <c r="Q23" s="3"/>
      <c r="R23" s="15"/>
      <c r="Z23" t="s">
        <v>34</v>
      </c>
    </row>
    <row r="24" spans="1:32" ht="12.75">
      <c r="A24" s="24"/>
      <c r="B24" s="25"/>
      <c r="C24" s="36"/>
      <c r="D24" s="36"/>
      <c r="E24" s="36"/>
      <c r="F24" s="36"/>
      <c r="G24" s="25"/>
      <c r="H24" s="25"/>
      <c r="I24" s="25"/>
      <c r="J24" s="25"/>
      <c r="K24" s="25"/>
      <c r="W24" s="7"/>
      <c r="X24" s="37" t="s">
        <v>35</v>
      </c>
      <c r="Y24" s="7"/>
      <c r="Z24" s="7"/>
      <c r="AA24" s="37" t="s">
        <v>36</v>
      </c>
      <c r="AB24" s="7"/>
      <c r="AC24" s="7"/>
      <c r="AD24" s="7"/>
      <c r="AE24" s="7"/>
      <c r="AF24" s="37" t="s">
        <v>37</v>
      </c>
    </row>
    <row r="25" spans="1:32" ht="12.75">
      <c r="A25" s="38" t="s">
        <v>38</v>
      </c>
      <c r="B25" s="13">
        <f>B17+B23</f>
        <v>5484807.26</v>
      </c>
      <c r="C25" s="13">
        <f>C17+C23</f>
        <v>3286933.99</v>
      </c>
      <c r="D25" s="13">
        <f>D17+D23</f>
        <v>1542596</v>
      </c>
      <c r="E25" s="13">
        <f>E17+E23</f>
        <v>4829529.99</v>
      </c>
      <c r="F25" s="39">
        <f>F17+F23</f>
        <v>645878.27</v>
      </c>
      <c r="G25" s="14">
        <f>G17+G23</f>
        <v>344390.63</v>
      </c>
      <c r="H25" s="13">
        <f>H17+H23</f>
        <v>1902181</v>
      </c>
      <c r="I25" s="13"/>
      <c r="J25" s="13"/>
      <c r="K25" s="13">
        <f>K17+K23</f>
        <v>350186</v>
      </c>
      <c r="W25" s="7"/>
      <c r="X25" s="7" t="s">
        <v>39</v>
      </c>
      <c r="Y25" s="7" t="s">
        <v>40</v>
      </c>
      <c r="Z25" s="7" t="s">
        <v>41</v>
      </c>
      <c r="AA25" s="7" t="s">
        <v>42</v>
      </c>
      <c r="AB25" s="7" t="s">
        <v>43</v>
      </c>
      <c r="AC25" s="7" t="s">
        <v>44</v>
      </c>
      <c r="AD25" s="7" t="s">
        <v>45</v>
      </c>
      <c r="AE25" s="7" t="s">
        <v>46</v>
      </c>
      <c r="AF25" s="7"/>
    </row>
    <row r="26" spans="1:32" ht="12.75">
      <c r="A26" s="40" t="s">
        <v>47</v>
      </c>
      <c r="D26" t="s">
        <v>48</v>
      </c>
      <c r="G26" s="41" t="s">
        <v>49</v>
      </c>
      <c r="H26" s="15"/>
      <c r="I26" s="40" t="s">
        <v>50</v>
      </c>
      <c r="J26" s="15"/>
      <c r="W26" s="7">
        <v>1</v>
      </c>
      <c r="X26" s="7">
        <v>362.783</v>
      </c>
      <c r="Y26" s="7">
        <v>17.63</v>
      </c>
      <c r="Z26" s="37">
        <f>SUM(X26:Y26)</f>
        <v>380.413</v>
      </c>
      <c r="AA26" s="7">
        <v>260.69</v>
      </c>
      <c r="AB26" s="7">
        <v>106.553</v>
      </c>
      <c r="AC26" s="37">
        <f>AA26+AB26</f>
        <v>367.243</v>
      </c>
      <c r="AD26" s="7">
        <v>16.302</v>
      </c>
      <c r="AE26" s="7">
        <f>AC26+AD26</f>
        <v>383.545</v>
      </c>
      <c r="AF26" s="7"/>
    </row>
    <row r="27" spans="3:32" ht="12.75">
      <c r="C27" s="3" t="s">
        <v>51</v>
      </c>
      <c r="D27" s="3"/>
      <c r="E27" s="42">
        <f>F5+F6+F7+F8+F9+F10+F11+F12</f>
        <v>178331</v>
      </c>
      <c r="G27" s="3" t="s">
        <v>52</v>
      </c>
      <c r="H27" s="3"/>
      <c r="I27" s="42">
        <f>F13+F14+F15+F16+F18+F19+F20+F21+F22</f>
        <v>467547.26999999996</v>
      </c>
      <c r="W27" s="7">
        <v>2</v>
      </c>
      <c r="X27" s="7">
        <v>164.802</v>
      </c>
      <c r="Y27" s="7">
        <v>0</v>
      </c>
      <c r="Z27" s="37">
        <f>SUM(X27:Y27)</f>
        <v>164.802</v>
      </c>
      <c r="AA27" s="7">
        <v>158.94</v>
      </c>
      <c r="AB27" s="7">
        <v>70.161</v>
      </c>
      <c r="AC27" s="37">
        <f>AA27+AB27</f>
        <v>229.101</v>
      </c>
      <c r="AD27" s="7">
        <v>15.04</v>
      </c>
      <c r="AE27" s="7">
        <f>AC27+AD27</f>
        <v>244.141</v>
      </c>
      <c r="AF27" s="7"/>
    </row>
    <row r="28" spans="23:32" ht="12.75">
      <c r="W28" s="7">
        <v>3</v>
      </c>
      <c r="X28" s="7">
        <v>124.942</v>
      </c>
      <c r="Y28" s="7">
        <v>0.18</v>
      </c>
      <c r="Z28" s="37">
        <f>SUM(X28:Y28)</f>
        <v>125.122</v>
      </c>
      <c r="AA28" s="7">
        <v>181.835</v>
      </c>
      <c r="AB28" s="7">
        <v>97.327</v>
      </c>
      <c r="AC28" s="37">
        <f>AA28+AB28</f>
        <v>279.16200000000003</v>
      </c>
      <c r="AD28" s="7">
        <v>16.68</v>
      </c>
      <c r="AE28" s="7">
        <f>AC28+AD28</f>
        <v>295.84200000000004</v>
      </c>
      <c r="AF28" s="7"/>
    </row>
    <row r="29" spans="23:32" ht="12.75">
      <c r="W29" s="7">
        <v>4</v>
      </c>
      <c r="X29" s="7">
        <v>126.6</v>
      </c>
      <c r="Y29" s="7">
        <v>0.839</v>
      </c>
      <c r="Z29" s="37">
        <f>SUM(X29:Y29)</f>
        <v>127.439</v>
      </c>
      <c r="AA29" s="7">
        <v>34.083</v>
      </c>
      <c r="AB29" s="7">
        <v>94.571</v>
      </c>
      <c r="AC29" s="37">
        <f>AA29+AB29</f>
        <v>128.654</v>
      </c>
      <c r="AD29" s="7">
        <v>15.438</v>
      </c>
      <c r="AE29" s="7">
        <f>AC29+AD29</f>
        <v>144.09199999999998</v>
      </c>
      <c r="AF29" s="7"/>
    </row>
    <row r="30" spans="23:32" ht="12.75">
      <c r="W30" s="7">
        <v>5</v>
      </c>
      <c r="X30" s="7">
        <v>0</v>
      </c>
      <c r="Y30" s="7">
        <v>61.486</v>
      </c>
      <c r="Z30" s="37">
        <f>SUM(X30:Y30)</f>
        <v>61.486</v>
      </c>
      <c r="AA30" s="7">
        <v>0</v>
      </c>
      <c r="AB30" s="7">
        <v>61.486</v>
      </c>
      <c r="AC30" s="37">
        <f>AA30+AB30</f>
        <v>61.486</v>
      </c>
      <c r="AD30" s="7">
        <v>14.7</v>
      </c>
      <c r="AE30" s="7">
        <f>AC30+AD30</f>
        <v>76.18599999999999</v>
      </c>
      <c r="AF30" s="7"/>
    </row>
    <row r="31" spans="23:32" ht="12.75">
      <c r="W31" s="7">
        <v>6</v>
      </c>
      <c r="X31" s="7">
        <v>0</v>
      </c>
      <c r="Y31" s="7">
        <v>42.494</v>
      </c>
      <c r="Z31" s="37">
        <f>SUM(X31:Y31)</f>
        <v>42.494</v>
      </c>
      <c r="AA31" s="7">
        <v>0</v>
      </c>
      <c r="AB31" s="7">
        <v>42.494</v>
      </c>
      <c r="AC31" s="37">
        <f>AA31+AB31</f>
        <v>42.494</v>
      </c>
      <c r="AD31" s="7">
        <v>7.132</v>
      </c>
      <c r="AE31" s="7">
        <f>AC31+AD31</f>
        <v>49.626</v>
      </c>
      <c r="AF31" s="7"/>
    </row>
    <row r="32" spans="5:32" ht="12.75">
      <c r="E32" t="s">
        <v>53</v>
      </c>
      <c r="W32" s="7">
        <v>7</v>
      </c>
      <c r="X32" s="7">
        <v>0</v>
      </c>
      <c r="Y32" s="7">
        <v>3.892</v>
      </c>
      <c r="Z32" s="37">
        <f>SUM(X32:Y32)</f>
        <v>3.892</v>
      </c>
      <c r="AA32" s="7">
        <v>0</v>
      </c>
      <c r="AB32" s="7">
        <v>33.892</v>
      </c>
      <c r="AC32" s="37">
        <f>AA32+AB32</f>
        <v>33.892</v>
      </c>
      <c r="AD32" s="7">
        <v>12.434</v>
      </c>
      <c r="AE32" s="7">
        <f>AC32+AD32</f>
        <v>46.326</v>
      </c>
      <c r="AF32" s="7"/>
    </row>
    <row r="33" spans="23:32" ht="12.75">
      <c r="W33" s="7">
        <v>8</v>
      </c>
      <c r="X33" s="7">
        <v>0</v>
      </c>
      <c r="Y33" s="7">
        <v>59.609</v>
      </c>
      <c r="Z33" s="37">
        <f>SUM(X33:Y33)</f>
        <v>59.609</v>
      </c>
      <c r="AA33" s="7">
        <v>0</v>
      </c>
      <c r="AB33" s="7">
        <v>59.609</v>
      </c>
      <c r="AC33" s="37">
        <f>AA33+AB33</f>
        <v>59.609</v>
      </c>
      <c r="AD33" s="7">
        <v>12.109</v>
      </c>
      <c r="AE33" s="7">
        <f>AC33+AD33</f>
        <v>71.718</v>
      </c>
      <c r="AF33" s="7"/>
    </row>
    <row r="34" spans="23:32" ht="12.75">
      <c r="W34" s="7">
        <v>9</v>
      </c>
      <c r="X34" s="7">
        <v>0</v>
      </c>
      <c r="Y34" s="7">
        <v>65.111</v>
      </c>
      <c r="Z34" s="37">
        <f>SUM(X34:Y34)</f>
        <v>65.111</v>
      </c>
      <c r="AA34" s="7">
        <v>0</v>
      </c>
      <c r="AB34" s="7">
        <v>65.111</v>
      </c>
      <c r="AC34" s="37">
        <f>AA34+AB34</f>
        <v>65.111</v>
      </c>
      <c r="AD34" s="7">
        <v>11.817</v>
      </c>
      <c r="AE34" s="7">
        <f>AC34+AD34</f>
        <v>76.928</v>
      </c>
      <c r="AF34" s="7"/>
    </row>
    <row r="35" spans="23:32" ht="12.75">
      <c r="W35" s="7">
        <v>10</v>
      </c>
      <c r="X35" s="7">
        <v>126.413</v>
      </c>
      <c r="Y35" s="7">
        <v>1.149</v>
      </c>
      <c r="Z35" s="37">
        <f>SUM(X35:Y35)</f>
        <v>127.562</v>
      </c>
      <c r="AA35" s="7">
        <v>52.969</v>
      </c>
      <c r="AB35" s="7">
        <v>74.593</v>
      </c>
      <c r="AC35" s="37">
        <f>AA35+AB35</f>
        <v>127.56200000000001</v>
      </c>
      <c r="AD35" s="7">
        <v>13.361</v>
      </c>
      <c r="AE35" s="7">
        <f>AC35+AD35</f>
        <v>140.923</v>
      </c>
      <c r="AF35" s="7">
        <v>126.413</v>
      </c>
    </row>
    <row r="36" spans="23:32" ht="12.75">
      <c r="W36" s="7">
        <v>11</v>
      </c>
      <c r="X36" s="7">
        <v>235.046</v>
      </c>
      <c r="Y36" s="7">
        <v>8.114</v>
      </c>
      <c r="Z36" s="37">
        <f>SUM(X36:Y36)</f>
        <v>243.16</v>
      </c>
      <c r="AA36" s="7">
        <v>149.845</v>
      </c>
      <c r="AB36" s="7">
        <v>93.311</v>
      </c>
      <c r="AC36" s="37">
        <f>AA36+AB36</f>
        <v>243.156</v>
      </c>
      <c r="AD36" s="7">
        <v>14.029</v>
      </c>
      <c r="AE36" s="7">
        <f>AC36+AD36</f>
        <v>257.185</v>
      </c>
      <c r="AF36" s="7">
        <v>235.046</v>
      </c>
    </row>
    <row r="37" spans="23:32" ht="12.75">
      <c r="W37" s="7">
        <v>12</v>
      </c>
      <c r="X37" s="7">
        <v>276.482</v>
      </c>
      <c r="Y37" s="7">
        <v>13.651</v>
      </c>
      <c r="Z37" s="37">
        <f>SUM(X37:Y37)</f>
        <v>290.13300000000004</v>
      </c>
      <c r="AA37" s="7">
        <v>219.293</v>
      </c>
      <c r="AB37" s="7">
        <v>70.84</v>
      </c>
      <c r="AC37" s="37">
        <f>AA37+AB37</f>
        <v>290.13300000000004</v>
      </c>
      <c r="AD37" s="7">
        <v>18.189</v>
      </c>
      <c r="AE37" s="7">
        <f>AC37+AD37</f>
        <v>308.32200000000006</v>
      </c>
      <c r="AF37" s="7">
        <v>276.482</v>
      </c>
    </row>
    <row r="38" spans="23:32" ht="12.75">
      <c r="W38" s="7">
        <v>1</v>
      </c>
      <c r="X38" s="7">
        <v>362.783</v>
      </c>
      <c r="Y38" s="7">
        <v>17.63</v>
      </c>
      <c r="Z38" s="37">
        <f>SUM(X38:Y38)</f>
        <v>380.413</v>
      </c>
      <c r="AA38" s="7">
        <v>287.06</v>
      </c>
      <c r="AB38" s="7">
        <v>93.356</v>
      </c>
      <c r="AC38" s="37">
        <f>AA38+AB38</f>
        <v>380.416</v>
      </c>
      <c r="AD38" s="7">
        <v>18.794</v>
      </c>
      <c r="AE38" s="7">
        <f>AC38+AD38</f>
        <v>399.21</v>
      </c>
      <c r="AF38" s="7">
        <v>362.783</v>
      </c>
    </row>
    <row r="39" spans="23:32" ht="12.75">
      <c r="W39" s="7">
        <v>2</v>
      </c>
      <c r="X39" s="7">
        <v>362.272</v>
      </c>
      <c r="Y39" s="7">
        <v>18.041</v>
      </c>
      <c r="Z39" s="37">
        <f>SUM(X39:Y39)</f>
        <v>380.313</v>
      </c>
      <c r="AA39" s="7">
        <v>279.657</v>
      </c>
      <c r="AB39" s="7">
        <v>100.656</v>
      </c>
      <c r="AC39" s="37">
        <f>AA39+AB39</f>
        <v>380.313</v>
      </c>
      <c r="AD39" s="7">
        <v>16.064</v>
      </c>
      <c r="AE39" s="7">
        <f>AC39+AD39</f>
        <v>396.377</v>
      </c>
      <c r="AF39" s="7">
        <v>362.272</v>
      </c>
    </row>
    <row r="40" spans="23:32" ht="12.75">
      <c r="W40" s="7">
        <v>3</v>
      </c>
      <c r="X40" s="7">
        <v>228.342</v>
      </c>
      <c r="Y40" s="7">
        <v>6.953</v>
      </c>
      <c r="Z40" s="37">
        <f>SUM(X40:Y40)</f>
        <v>235.29500000000002</v>
      </c>
      <c r="AA40" s="7">
        <v>147.584</v>
      </c>
      <c r="AB40" s="7">
        <v>87.711</v>
      </c>
      <c r="AC40" s="37">
        <f>AA40+AB40</f>
        <v>235.29500000000002</v>
      </c>
      <c r="AD40" s="7">
        <v>16.68</v>
      </c>
      <c r="AE40" s="7">
        <f>AC40+AD40</f>
        <v>251.97500000000002</v>
      </c>
      <c r="AF40" s="7"/>
    </row>
    <row r="41" spans="23:32" ht="12.75">
      <c r="W41" s="7">
        <v>4</v>
      </c>
      <c r="X41" s="7">
        <v>155.175</v>
      </c>
      <c r="Y41" s="7">
        <v>0</v>
      </c>
      <c r="Z41" s="37">
        <f>SUM(X41:Y41)</f>
        <v>155.175</v>
      </c>
      <c r="AA41" s="7">
        <v>51.773</v>
      </c>
      <c r="AB41" s="7">
        <v>103.402</v>
      </c>
      <c r="AC41" s="37">
        <f>AA41+AB41</f>
        <v>155.175</v>
      </c>
      <c r="AD41" s="7">
        <v>15.438</v>
      </c>
      <c r="AE41" s="7">
        <f>AC41+AD41</f>
        <v>170.613</v>
      </c>
      <c r="AF41" s="7"/>
    </row>
    <row r="42" spans="23:32" ht="12.75">
      <c r="W42" s="7">
        <v>5</v>
      </c>
      <c r="X42" s="7">
        <v>0</v>
      </c>
      <c r="Y42" s="7">
        <v>71.546</v>
      </c>
      <c r="Z42" s="37">
        <f>SUM(X42:Y42)</f>
        <v>71.546</v>
      </c>
      <c r="AA42" s="7">
        <v>0</v>
      </c>
      <c r="AB42" s="7">
        <v>71.546</v>
      </c>
      <c r="AC42" s="37">
        <f>AA42+AB42</f>
        <v>71.546</v>
      </c>
      <c r="AD42" s="7">
        <v>15</v>
      </c>
      <c r="AE42" s="7">
        <f>AC42+AD42</f>
        <v>86.546</v>
      </c>
      <c r="AF42" s="7">
        <v>71.546</v>
      </c>
    </row>
    <row r="43" spans="23:32" ht="12.75">
      <c r="W43" s="43" t="s">
        <v>54</v>
      </c>
      <c r="X43" s="43">
        <f>SUM(X26:X42)</f>
        <v>2525.64</v>
      </c>
      <c r="Y43" s="43">
        <f>SUM(Y26:Y42)</f>
        <v>388.32499999999993</v>
      </c>
      <c r="Z43" s="44">
        <f>SUM(Z26:Z42)</f>
        <v>2913.965</v>
      </c>
      <c r="AA43" s="43">
        <f>SUM(AA26:AA42)</f>
        <v>1823.7289999999998</v>
      </c>
      <c r="AB43" s="43">
        <f>SUM(AB26:AB42)</f>
        <v>1326.6190000000001</v>
      </c>
      <c r="AC43" s="44">
        <f>SUM(AC26:AC42)</f>
        <v>3150.348</v>
      </c>
      <c r="AD43" s="43">
        <f>SUM(AD26:AD42)</f>
        <v>249.207</v>
      </c>
      <c r="AE43" s="43">
        <f>SUM(AE26:AE42)</f>
        <v>3399.555</v>
      </c>
      <c r="AF43" s="43"/>
    </row>
    <row r="45" ht="12.75">
      <c r="AD45" t="s">
        <v>55</v>
      </c>
    </row>
    <row r="46" spans="24:31" ht="12.75">
      <c r="X46" t="s">
        <v>56</v>
      </c>
      <c r="Y46" t="s">
        <v>57</v>
      </c>
      <c r="AD46" s="45">
        <v>416462.278</v>
      </c>
      <c r="AE46" t="s">
        <v>58</v>
      </c>
    </row>
    <row r="47" spans="24:25" ht="12.75">
      <c r="X47" t="s">
        <v>59</v>
      </c>
      <c r="Y47" t="s">
        <v>60</v>
      </c>
    </row>
    <row r="48" spans="24:25" ht="12.75">
      <c r="X48" t="s">
        <v>61</v>
      </c>
      <c r="Y48" t="s">
        <v>62</v>
      </c>
    </row>
    <row r="50" spans="24:25" ht="12.75">
      <c r="X50">
        <v>931058</v>
      </c>
      <c r="Y50" t="s">
        <v>63</v>
      </c>
    </row>
    <row r="51" spans="24:25" ht="12.75">
      <c r="X51" s="46">
        <v>400000</v>
      </c>
      <c r="Y51" t="s">
        <v>64</v>
      </c>
    </row>
    <row r="52" spans="24:25" ht="12.75">
      <c r="X52" s="45">
        <v>531283</v>
      </c>
      <c r="Y52" t="s">
        <v>65</v>
      </c>
    </row>
    <row r="65" spans="5:7" ht="12.75">
      <c r="E65" s="1"/>
      <c r="F65" s="1"/>
      <c r="G65" s="1" t="s">
        <v>48</v>
      </c>
    </row>
    <row r="66" spans="4:7" ht="12.75">
      <c r="D66" s="1"/>
      <c r="E66" s="1"/>
      <c r="F66" s="1"/>
      <c r="G66" s="1"/>
    </row>
  </sheetData>
  <sheetProtection selectLockedCells="1" selectUnlockedCells="1"/>
  <mergeCells count="1">
    <mergeCell ref="C2:E2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0" zoomScaleNormal="90" workbookViewId="0" topLeftCell="A4">
      <selection activeCell="A16" sqref="A16"/>
    </sheetView>
  </sheetViews>
  <sheetFormatPr defaultColWidth="9.140625" defaultRowHeight="12.75"/>
  <cols>
    <col min="1" max="1" width="9.7109375" style="0" customWidth="1"/>
    <col min="2" max="2" width="15.00390625" style="0" customWidth="1"/>
    <col min="3" max="3" width="22.28125" style="0" customWidth="1"/>
    <col min="4" max="4" width="21.7109375" style="0" customWidth="1"/>
    <col min="5" max="5" width="20.140625" style="0" customWidth="1"/>
    <col min="6" max="6" width="21.00390625" style="0" customWidth="1"/>
    <col min="7" max="7" width="22.00390625" style="0" customWidth="1"/>
  </cols>
  <sheetData>
    <row r="1" spans="9:10" ht="12.75">
      <c r="I1" s="47"/>
      <c r="J1" s="47"/>
    </row>
    <row r="2" spans="5:10" ht="12.75">
      <c r="E2" s="48"/>
      <c r="F2" s="48" t="s">
        <v>66</v>
      </c>
      <c r="G2" s="47"/>
      <c r="I2" s="47"/>
      <c r="J2" s="47"/>
    </row>
    <row r="3" spans="5:10" ht="12.75">
      <c r="E3" s="48"/>
      <c r="F3" s="48" t="s">
        <v>67</v>
      </c>
      <c r="G3" s="47"/>
      <c r="I3" s="47"/>
      <c r="J3" s="47"/>
    </row>
    <row r="4" spans="1:10" ht="12.75">
      <c r="A4" s="47"/>
      <c r="B4" s="49"/>
      <c r="C4" s="49"/>
      <c r="D4" s="49"/>
      <c r="E4" s="50"/>
      <c r="F4" s="51" t="s">
        <v>68</v>
      </c>
      <c r="G4" s="47"/>
      <c r="I4" s="47"/>
      <c r="J4" s="47"/>
    </row>
    <row r="5" spans="1:10" ht="12.75">
      <c r="A5" s="47"/>
      <c r="B5" s="47"/>
      <c r="C5" s="47"/>
      <c r="D5" s="47"/>
      <c r="E5" s="47"/>
      <c r="F5" s="47"/>
      <c r="G5" s="47"/>
      <c r="I5" s="47"/>
      <c r="J5" s="47"/>
    </row>
    <row r="6" spans="1:10" ht="12.75">
      <c r="A6" s="47"/>
      <c r="B6" s="47"/>
      <c r="C6" s="47"/>
      <c r="D6" s="47"/>
      <c r="E6" s="47"/>
      <c r="F6" s="47"/>
      <c r="G6" s="47"/>
      <c r="I6" s="47"/>
      <c r="J6" s="47"/>
    </row>
    <row r="7" spans="1:10" ht="12.75">
      <c r="A7" s="47"/>
      <c r="B7" s="1"/>
      <c r="C7" s="1"/>
      <c r="D7" s="1" t="s">
        <v>69</v>
      </c>
      <c r="E7" s="47"/>
      <c r="F7" s="47"/>
      <c r="G7" s="47"/>
      <c r="I7" s="47"/>
      <c r="J7" s="47"/>
    </row>
    <row r="8" spans="1:10" ht="12.75">
      <c r="A8" s="47" t="s">
        <v>70</v>
      </c>
      <c r="B8" s="47"/>
      <c r="C8" s="47"/>
      <c r="D8" s="47"/>
      <c r="E8" s="47"/>
      <c r="F8" s="47"/>
      <c r="G8" s="47"/>
      <c r="I8" s="47"/>
      <c r="J8" s="47"/>
    </row>
    <row r="9" spans="1:10" ht="12.75">
      <c r="A9" s="47"/>
      <c r="B9" s="47"/>
      <c r="C9" s="47"/>
      <c r="D9" s="47" t="s">
        <v>71</v>
      </c>
      <c r="E9" s="47"/>
      <c r="F9" s="47"/>
      <c r="G9" s="47"/>
      <c r="I9" s="47"/>
      <c r="J9" s="47"/>
    </row>
    <row r="10" spans="1:10" ht="12.75">
      <c r="A10" s="47"/>
      <c r="B10" s="47"/>
      <c r="C10" s="47"/>
      <c r="D10" s="47"/>
      <c r="E10" s="47"/>
      <c r="F10" s="47"/>
      <c r="G10" s="47"/>
      <c r="I10" s="47"/>
      <c r="J10" s="47"/>
    </row>
    <row r="11" spans="1:10" ht="120.75" customHeight="1">
      <c r="A11" t="s">
        <v>72</v>
      </c>
      <c r="B11" s="47"/>
      <c r="C11" s="47"/>
      <c r="D11" s="47"/>
      <c r="E11" s="47"/>
      <c r="F11" s="47"/>
      <c r="G11" s="47" t="s">
        <v>73</v>
      </c>
      <c r="I11" s="47"/>
      <c r="J11" s="47"/>
    </row>
    <row r="12" spans="1:10" ht="123.75" customHeight="1">
      <c r="A12" s="52" t="s">
        <v>74</v>
      </c>
      <c r="B12" s="52" t="s">
        <v>75</v>
      </c>
      <c r="C12" s="53" t="s">
        <v>76</v>
      </c>
      <c r="D12" s="54" t="s">
        <v>77</v>
      </c>
      <c r="E12" s="54" t="s">
        <v>78</v>
      </c>
      <c r="F12" s="54" t="s">
        <v>79</v>
      </c>
      <c r="G12" s="54" t="s">
        <v>80</v>
      </c>
      <c r="I12" s="47"/>
      <c r="J12" s="47"/>
    </row>
    <row r="13" spans="1:10" ht="36" customHeight="1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6">
        <v>6</v>
      </c>
      <c r="G13" s="56">
        <v>7</v>
      </c>
      <c r="I13" s="47"/>
      <c r="J13" s="47"/>
    </row>
    <row r="14" spans="1:10" ht="119.25" customHeight="1">
      <c r="A14" s="57">
        <v>4946</v>
      </c>
      <c r="B14" s="54" t="s">
        <v>81</v>
      </c>
      <c r="C14" s="57">
        <v>0</v>
      </c>
      <c r="D14" s="57">
        <v>176.4</v>
      </c>
      <c r="E14" s="57">
        <v>0</v>
      </c>
      <c r="F14" s="57">
        <v>176.4</v>
      </c>
      <c r="G14" s="57">
        <v>0</v>
      </c>
      <c r="I14" s="47"/>
      <c r="J14" s="47"/>
    </row>
    <row r="15" spans="1:7" ht="12.75">
      <c r="A15" s="47"/>
      <c r="B15" s="47"/>
      <c r="C15" s="47"/>
      <c r="D15" s="47"/>
      <c r="E15" s="47"/>
      <c r="F15" s="47"/>
      <c r="G15" s="47"/>
    </row>
    <row r="19" spans="3:6" ht="12.75">
      <c r="C19" t="s">
        <v>82</v>
      </c>
      <c r="F19" t="s">
        <v>83</v>
      </c>
    </row>
    <row r="26" ht="12.75">
      <c r="A26" t="s">
        <v>84</v>
      </c>
    </row>
    <row r="43" ht="126.75" customHeight="1"/>
    <row r="44" ht="18" customHeight="1"/>
    <row r="45" ht="82.5" customHeight="1"/>
  </sheetData>
  <sheetProtection selectLockedCells="1" selectUnlockedCells="1"/>
  <printOptions/>
  <pageMargins left="0.7479166666666667" right="0.15763888888888888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/>
  <cp:lastPrinted>2015-01-12T13:36:08Z</cp:lastPrinted>
  <dcterms:created xsi:type="dcterms:W3CDTF">2014-07-30T15:34:19Z</dcterms:created>
  <dcterms:modified xsi:type="dcterms:W3CDTF">2015-01-14T11:15:39Z</dcterms:modified>
  <cp:category/>
  <cp:version/>
  <cp:contentType/>
  <cp:contentStatus/>
  <cp:revision>1</cp:revision>
</cp:coreProperties>
</file>