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240" yWindow="120" windowWidth="12435" windowHeight="12075"/>
  </bookViews>
  <sheets>
    <sheet name="форма №1" sheetId="1" r:id="rId1"/>
  </sheets>
  <definedNames>
    <definedName name="_xlnm.Print_Titles" localSheetId="0">'форма №1'!$6:$8</definedName>
  </definedNames>
  <calcPr calcId="125725"/>
</workbook>
</file>

<file path=xl/calcChain.xml><?xml version="1.0" encoding="utf-8"?>
<calcChain xmlns="http://schemas.openxmlformats.org/spreadsheetml/2006/main">
  <c r="E198" i="1"/>
  <c r="H145"/>
  <c r="F145"/>
  <c r="D145"/>
  <c r="D96"/>
  <c r="I96"/>
  <c r="E96"/>
  <c r="E97"/>
  <c r="D41"/>
  <c r="H41"/>
  <c r="F41" l="1"/>
  <c r="E40"/>
  <c r="H205"/>
  <c r="F205"/>
  <c r="D205"/>
  <c r="D134"/>
  <c r="F134"/>
  <c r="G134"/>
  <c r="H134"/>
  <c r="I134"/>
  <c r="E227"/>
  <c r="F227"/>
  <c r="G227"/>
  <c r="H227"/>
  <c r="I227"/>
  <c r="D227"/>
  <c r="H223"/>
  <c r="I223"/>
  <c r="J223"/>
  <c r="K223"/>
  <c r="E219"/>
  <c r="H219"/>
  <c r="I219"/>
  <c r="D219"/>
  <c r="E214"/>
  <c r="F214"/>
  <c r="G214"/>
  <c r="H214"/>
  <c r="I214"/>
  <c r="D214"/>
  <c r="H209"/>
  <c r="I209"/>
  <c r="E194"/>
  <c r="F194"/>
  <c r="G194"/>
  <c r="H194"/>
  <c r="I194"/>
  <c r="D194"/>
  <c r="E187"/>
  <c r="F187"/>
  <c r="G187"/>
  <c r="D187"/>
  <c r="E181"/>
  <c r="G181"/>
  <c r="H181"/>
  <c r="I181"/>
  <c r="D181"/>
  <c r="E175"/>
  <c r="F175"/>
  <c r="G175"/>
  <c r="H175"/>
  <c r="I175"/>
  <c r="D175"/>
  <c r="J169"/>
  <c r="K169"/>
  <c r="E169"/>
  <c r="F169"/>
  <c r="G169"/>
  <c r="H169"/>
  <c r="I169"/>
  <c r="D169"/>
  <c r="E126"/>
  <c r="F126"/>
  <c r="G126"/>
  <c r="H126"/>
  <c r="I126"/>
  <c r="D126"/>
  <c r="H113"/>
  <c r="I113"/>
  <c r="E113"/>
  <c r="F95"/>
  <c r="H95"/>
  <c r="I95"/>
  <c r="E95"/>
  <c r="F84"/>
  <c r="H84"/>
  <c r="I84"/>
  <c r="J84"/>
  <c r="K84"/>
  <c r="D84"/>
  <c r="F50"/>
  <c r="G50"/>
  <c r="H50"/>
  <c r="I50"/>
  <c r="D17"/>
  <c r="F16"/>
  <c r="H16"/>
  <c r="J16"/>
  <c r="K16"/>
  <c r="F11"/>
  <c r="G11"/>
  <c r="H11"/>
  <c r="I11"/>
  <c r="J11"/>
  <c r="K11"/>
  <c r="J238" l="1"/>
  <c r="K238"/>
  <c r="H238"/>
  <c r="F238"/>
  <c r="I140"/>
  <c r="G140"/>
  <c r="E82" l="1"/>
  <c r="E81" l="1"/>
  <c r="E80"/>
  <c r="E79"/>
  <c r="E78"/>
  <c r="E77"/>
  <c r="E76"/>
  <c r="E75"/>
  <c r="E74"/>
  <c r="E73"/>
  <c r="E72"/>
  <c r="E71"/>
  <c r="E70"/>
  <c r="E69"/>
  <c r="E68"/>
  <c r="E67"/>
  <c r="E66"/>
  <c r="E65"/>
  <c r="E64"/>
  <c r="E63"/>
  <c r="E62"/>
  <c r="E61"/>
  <c r="E60"/>
  <c r="E59"/>
  <c r="E58"/>
  <c r="E57"/>
  <c r="E56"/>
  <c r="E55"/>
  <c r="E54"/>
  <c r="E53"/>
  <c r="E52"/>
  <c r="E51"/>
  <c r="E50" s="1"/>
  <c r="I41" l="1"/>
  <c r="G17"/>
  <c r="G16" s="1"/>
  <c r="I17"/>
  <c r="I16" s="1"/>
  <c r="I238" s="1"/>
  <c r="E39"/>
  <c r="E38"/>
  <c r="E37"/>
  <c r="E142" l="1"/>
  <c r="E231"/>
  <c r="E215"/>
  <c r="E130" l="1"/>
  <c r="E136"/>
  <c r="I47"/>
  <c r="E47"/>
  <c r="E49"/>
  <c r="E190"/>
  <c r="E140"/>
  <c r="E189"/>
  <c r="E188"/>
  <c r="E12"/>
  <c r="E13"/>
  <c r="E171"/>
  <c r="I165"/>
  <c r="G165"/>
  <c r="E173"/>
  <c r="E132"/>
  <c r="E35"/>
  <c r="E34"/>
  <c r="E31"/>
  <c r="E30"/>
  <c r="E124"/>
  <c r="E203"/>
  <c r="E202"/>
  <c r="E225"/>
  <c r="E224"/>
  <c r="E223" s="1"/>
  <c r="E170"/>
  <c r="E192"/>
  <c r="E236"/>
  <c r="I104"/>
  <c r="E123"/>
  <c r="E122"/>
  <c r="E121"/>
  <c r="E120"/>
  <c r="E119"/>
  <c r="E118"/>
  <c r="E117"/>
  <c r="E116"/>
  <c r="E115"/>
  <c r="E114"/>
  <c r="E112"/>
  <c r="E111"/>
  <c r="E110"/>
  <c r="E109"/>
  <c r="E103"/>
  <c r="E102"/>
  <c r="E101"/>
  <c r="E100"/>
  <c r="E99"/>
  <c r="E98"/>
  <c r="E229"/>
  <c r="E184"/>
  <c r="E183"/>
  <c r="E212"/>
  <c r="E211"/>
  <c r="E210"/>
  <c r="E209" s="1"/>
  <c r="E237"/>
  <c r="E235"/>
  <c r="E234"/>
  <c r="E233"/>
  <c r="E232"/>
  <c r="E230"/>
  <c r="E228"/>
  <c r="D225"/>
  <c r="D224"/>
  <c r="D223" l="1"/>
  <c r="E11"/>
  <c r="E221"/>
  <c r="E220"/>
  <c r="E185"/>
  <c r="E179"/>
  <c r="E178"/>
  <c r="E166"/>
  <c r="E165" s="1"/>
  <c r="E134" s="1"/>
  <c r="E200"/>
  <c r="E199"/>
  <c r="E197"/>
  <c r="E196"/>
  <c r="E195"/>
  <c r="E107"/>
  <c r="E106"/>
  <c r="E105"/>
  <c r="E104" s="1"/>
  <c r="E90"/>
  <c r="E127"/>
  <c r="E46"/>
  <c r="E45"/>
  <c r="E29"/>
  <c r="E33"/>
  <c r="E25"/>
  <c r="E24"/>
  <c r="E23"/>
  <c r="E22"/>
  <c r="E21"/>
  <c r="E43"/>
  <c r="E19"/>
  <c r="E18"/>
  <c r="E17" s="1"/>
  <c r="E16" s="1"/>
  <c r="E42"/>
  <c r="G205"/>
  <c r="I205"/>
  <c r="E207"/>
  <c r="E206"/>
  <c r="E205" s="1"/>
  <c r="I145"/>
  <c r="G145"/>
  <c r="E146"/>
  <c r="E148"/>
  <c r="E217"/>
  <c r="E216"/>
  <c r="E147"/>
  <c r="E145" s="1"/>
  <c r="I152"/>
  <c r="G152"/>
  <c r="E164"/>
  <c r="E162"/>
  <c r="E161"/>
  <c r="E160"/>
  <c r="E159"/>
  <c r="E158"/>
  <c r="E157"/>
  <c r="E156"/>
  <c r="E155"/>
  <c r="E154"/>
  <c r="E150"/>
  <c r="E143"/>
  <c r="E163"/>
  <c r="E153"/>
  <c r="E152" s="1"/>
  <c r="E176"/>
  <c r="E177"/>
  <c r="E129"/>
  <c r="E128"/>
  <c r="E93" l="1"/>
  <c r="E92"/>
  <c r="E89"/>
  <c r="I85"/>
  <c r="G85"/>
  <c r="G84" s="1"/>
  <c r="G238" s="1"/>
  <c r="E91"/>
  <c r="E88"/>
  <c r="E87" l="1"/>
  <c r="E86"/>
  <c r="E85" s="1"/>
  <c r="E84" s="1"/>
  <c r="E238" s="1"/>
  <c r="E182" l="1"/>
  <c r="D237"/>
  <c r="D236"/>
  <c r="D231"/>
  <c r="D232"/>
  <c r="D233"/>
  <c r="D234"/>
  <c r="D235"/>
  <c r="D229"/>
  <c r="D230"/>
  <c r="D228"/>
  <c r="D221"/>
  <c r="D220"/>
  <c r="D216"/>
  <c r="D217"/>
  <c r="D215"/>
  <c r="D211"/>
  <c r="D212"/>
  <c r="D210"/>
  <c r="D209" s="1"/>
  <c r="D207"/>
  <c r="D206"/>
  <c r="D203"/>
  <c r="D202"/>
  <c r="D201"/>
  <c r="D200"/>
  <c r="D198"/>
  <c r="D199"/>
  <c r="D196"/>
  <c r="D197"/>
  <c r="D195"/>
  <c r="D192"/>
  <c r="D189"/>
  <c r="D190"/>
  <c r="D188"/>
  <c r="D185"/>
  <c r="D183"/>
  <c r="D184"/>
  <c r="D182"/>
  <c r="D177"/>
  <c r="D178"/>
  <c r="D179"/>
  <c r="D176"/>
  <c r="D173"/>
  <c r="D172"/>
  <c r="D171"/>
  <c r="D170"/>
  <c r="H152"/>
  <c r="F152"/>
  <c r="D161"/>
  <c r="D162"/>
  <c r="D163"/>
  <c r="D164"/>
  <c r="D159"/>
  <c r="D160"/>
  <c r="D167"/>
  <c r="D166"/>
  <c r="H165"/>
  <c r="F165"/>
  <c r="D158"/>
  <c r="D156"/>
  <c r="D157"/>
  <c r="D155"/>
  <c r="D154"/>
  <c r="D153"/>
  <c r="D151"/>
  <c r="D150"/>
  <c r="D146"/>
  <c r="D147"/>
  <c r="D148"/>
  <c r="H140"/>
  <c r="F140"/>
  <c r="D144"/>
  <c r="D142"/>
  <c r="D143"/>
  <c r="D141"/>
  <c r="D137"/>
  <c r="D138"/>
  <c r="D136"/>
  <c r="D130"/>
  <c r="D129"/>
  <c r="D128"/>
  <c r="D127"/>
  <c r="D132"/>
  <c r="D113"/>
  <c r="D124"/>
  <c r="D123"/>
  <c r="D122"/>
  <c r="D121"/>
  <c r="D120"/>
  <c r="D119"/>
  <c r="D118"/>
  <c r="D117"/>
  <c r="D116"/>
  <c r="D115"/>
  <c r="D114"/>
  <c r="D112"/>
  <c r="D111"/>
  <c r="D110"/>
  <c r="D109"/>
  <c r="D108"/>
  <c r="D107"/>
  <c r="D106"/>
  <c r="D105"/>
  <c r="D103"/>
  <c r="D102"/>
  <c r="D101"/>
  <c r="D100"/>
  <c r="D99"/>
  <c r="D98"/>
  <c r="D97"/>
  <c r="D93"/>
  <c r="D92"/>
  <c r="D91"/>
  <c r="D90"/>
  <c r="F85"/>
  <c r="H85"/>
  <c r="D89"/>
  <c r="D88"/>
  <c r="D87"/>
  <c r="D86"/>
  <c r="D82"/>
  <c r="D80"/>
  <c r="D81"/>
  <c r="D79"/>
  <c r="D78"/>
  <c r="D77"/>
  <c r="D76"/>
  <c r="D75"/>
  <c r="D74"/>
  <c r="D73"/>
  <c r="D72"/>
  <c r="D71"/>
  <c r="D70"/>
  <c r="D69"/>
  <c r="D68"/>
  <c r="D67"/>
  <c r="D66"/>
  <c r="D63"/>
  <c r="D64"/>
  <c r="D65"/>
  <c r="D62"/>
  <c r="D61"/>
  <c r="D60"/>
  <c r="D59"/>
  <c r="D58"/>
  <c r="D57"/>
  <c r="D56"/>
  <c r="D55"/>
  <c r="D54"/>
  <c r="D53"/>
  <c r="D52"/>
  <c r="D51"/>
  <c r="H47"/>
  <c r="D49"/>
  <c r="D47" s="1"/>
  <c r="E41"/>
  <c r="G41"/>
  <c r="D46"/>
  <c r="D45"/>
  <c r="D44"/>
  <c r="D43"/>
  <c r="D42"/>
  <c r="F17"/>
  <c r="H17"/>
  <c r="D40"/>
  <c r="D39"/>
  <c r="D38"/>
  <c r="D37"/>
  <c r="D36"/>
  <c r="D35"/>
  <c r="D34"/>
  <c r="D33"/>
  <c r="D32"/>
  <c r="D31"/>
  <c r="D30"/>
  <c r="D29"/>
  <c r="D28"/>
  <c r="D27"/>
  <c r="D26"/>
  <c r="D25"/>
  <c r="D24"/>
  <c r="D23"/>
  <c r="D22"/>
  <c r="D21"/>
  <c r="D20"/>
  <c r="D13"/>
  <c r="D19"/>
  <c r="D18"/>
  <c r="D12"/>
  <c r="D11" l="1"/>
  <c r="D165"/>
  <c r="D152"/>
  <c r="D140"/>
  <c r="D104"/>
  <c r="D95" s="1"/>
  <c r="D85"/>
  <c r="D50"/>
  <c r="D16" s="1"/>
  <c r="D238" l="1"/>
</calcChain>
</file>

<file path=xl/sharedStrings.xml><?xml version="1.0" encoding="utf-8"?>
<sst xmlns="http://schemas.openxmlformats.org/spreadsheetml/2006/main" count="774" uniqueCount="537">
  <si>
    <t>№ п/п</t>
  </si>
  <si>
    <t>ВСЕГО</t>
  </si>
  <si>
    <t>Краевой бюджет</t>
  </si>
  <si>
    <t>Местный бюджет</t>
  </si>
  <si>
    <t>План</t>
  </si>
  <si>
    <t>Факт</t>
  </si>
  <si>
    <t>в том числе жилищное хозяйство</t>
  </si>
  <si>
    <t>Внебюджетные средства</t>
  </si>
  <si>
    <t>1. Здравоохранение</t>
  </si>
  <si>
    <t>3. Физическая культура и спорт</t>
  </si>
  <si>
    <t>4. Культура</t>
  </si>
  <si>
    <t>2. Образование, в т.ч. дошкольное образование и общее образование</t>
  </si>
  <si>
    <t>Приложение 
к письму министерства экономики Краснодарского края
от _____________ №______________</t>
  </si>
  <si>
    <t>1.3.</t>
  </si>
  <si>
    <t>Создание офисов врачей общей практики - 2 кабинета: в 2014 году - в пос. Знаменском, в 2017 году - в пос. Лорис</t>
  </si>
  <si>
    <t>г.Краснодар</t>
  </si>
  <si>
    <t>1.4.</t>
  </si>
  <si>
    <t>Популяризация здорового образа жизни населения</t>
  </si>
  <si>
    <t>2.1.</t>
  </si>
  <si>
    <t>Строительство, реконструкция и приобретение учреждений дошкольного образования</t>
  </si>
  <si>
    <t>Проектирование и строительство МДОУ на 140 мест в пос. Берёзовом</t>
  </si>
  <si>
    <t>2.1.2.</t>
  </si>
  <si>
    <t>2.1.3.</t>
  </si>
  <si>
    <t xml:space="preserve">Проектирование и строительство детского сада на 150 мест по                                                                                            ул. им. Калинина,1 </t>
  </si>
  <si>
    <t xml:space="preserve">Проектирование и строительство ДДУ на 200 мест в  ст. Старокор- сунской </t>
  </si>
  <si>
    <t>2.1.4.</t>
  </si>
  <si>
    <t>2.1.6.</t>
  </si>
  <si>
    <t xml:space="preserve">Проектирование и строительство блока ДОУ на 40 мест на территории детского сада № 109 по ул. Краснодарской, 30                                  </t>
  </si>
  <si>
    <t>2.1.7.</t>
  </si>
  <si>
    <t xml:space="preserve">Проектирование и строительство блока ДОУ на 40 мест на территории детского сада № 175 по ул. им. Котовского, 125                                 </t>
  </si>
  <si>
    <t>2.1.8.</t>
  </si>
  <si>
    <t xml:space="preserve">Проектирование и строительство блока ДОУ на 80 мест на территории детского сада № 73 по ул. им. Володарского, 3                   </t>
  </si>
  <si>
    <t xml:space="preserve">Проектирование и строительство блока на 70 мест на территории ДОУ № 11 по ул. Калининградской, 5                </t>
  </si>
  <si>
    <t>2.1.10.</t>
  </si>
  <si>
    <t xml:space="preserve">Проектирование и строительство блока  на 55 мест на территории ДОУ № 19 по ул. Гимназической, 33            </t>
  </si>
  <si>
    <t>2.1.11.</t>
  </si>
  <si>
    <t>2.1.12.</t>
  </si>
  <si>
    <t xml:space="preserve">Проектирование и строительство        2-х детских садов на 140 мест каждое по ул. им. С.Есенина / ул. им. Кухаренко Я.Г. </t>
  </si>
  <si>
    <t xml:space="preserve">Проектирование и строительство детского сада на 140 мест в                           п. Индустриальном </t>
  </si>
  <si>
    <t xml:space="preserve">Проектирование и строительство детского сада на 140 мест в индивидуальной жилищной застройке Калинино 1                </t>
  </si>
  <si>
    <t>2.1.13.</t>
  </si>
  <si>
    <t>2.1.14.</t>
  </si>
  <si>
    <t>Строительство пристроек к ДОУ № 24 по ул. им. Кутузова, 24</t>
  </si>
  <si>
    <t>2.1.16.</t>
  </si>
  <si>
    <t>Строительство пристроек к ДОУ № 79 по ул. им. Орджоникидзе, 79</t>
  </si>
  <si>
    <t>2.1.17.</t>
  </si>
  <si>
    <t>Строительство пристроек к ДОУ № 177 по ул. им. Ковалёва, 8</t>
  </si>
  <si>
    <t>2.1.18.</t>
  </si>
  <si>
    <t>Строительство пристроек к ДОУ № 202 по ул. им. Яна - Полуяна, 48</t>
  </si>
  <si>
    <t>2.1.19.</t>
  </si>
  <si>
    <t>Строительство пристроек к ДОУ № 138 по ул. Молодёжная, 1</t>
  </si>
  <si>
    <t>2.1.20.</t>
  </si>
  <si>
    <t>Строительство пристроек к ДОУ № 116 по ул. Бургасская, 25</t>
  </si>
  <si>
    <t>2.1.21.</t>
  </si>
  <si>
    <t>2.1.22.</t>
  </si>
  <si>
    <t>Строительство пристроек к ДОУ № 231 по ул. Симферопольской, 8</t>
  </si>
  <si>
    <t>Строительство пристроек к ДОУ № 206 в ст. Елизаветинской по ул. Красной, 34</t>
  </si>
  <si>
    <t>2.1.23.</t>
  </si>
  <si>
    <t>Приобретение объекта недвижимости под размещение ДДУ на 150 мест - филиал МАДОУ Детский сад № 216, ул. им. Карякина, 23</t>
  </si>
  <si>
    <t>2.1.24.</t>
  </si>
  <si>
    <t>Приобретение объекта недвижимос- ти под размещение ДДУ на 140 мест - филиал МАДОУ Детский сад № 221, ул. Зиповская, 37</t>
  </si>
  <si>
    <t>2.1.25.</t>
  </si>
  <si>
    <t>Приобретение объекта недвижимости под размещение ДДУ на 150 мест - филиал МАДОУ Детский сад № 200, ул. им. 40 летия Победы, 121/1</t>
  </si>
  <si>
    <t>2.1.26.</t>
  </si>
  <si>
    <t>2.1.27.</t>
  </si>
  <si>
    <t>Приобретение объекта недвижимости под размещение ДДУ на 300 мест - филиал МАДОУ Детский сад № 130, ул. 3-я Целиноградская, 3</t>
  </si>
  <si>
    <t>2.2.</t>
  </si>
  <si>
    <t xml:space="preserve">Строительство и реконструкция учреждений общего образования </t>
  </si>
  <si>
    <t>2.2.1.</t>
  </si>
  <si>
    <t xml:space="preserve">Проектирование и строительство СОШ по ул. Наримановской в             х. Ленина города Краснодара                  (1000 мест)  (1, 2 этапы) </t>
  </si>
  <si>
    <t>Строительство средней школы на 440 мест в жилом комплексе в Прикубанском внутригородском округе города Краснодара, западнее ул. Средней</t>
  </si>
  <si>
    <t>2.2.4.</t>
  </si>
  <si>
    <t xml:space="preserve">Проектирование и строительство общеобразовательной школы на                2500 мест со спортивным блоком        </t>
  </si>
  <si>
    <t>2.2.6.</t>
  </si>
  <si>
    <t xml:space="preserve">Проектирование и строительство блока начальных классов МБОУ СОШ № 66 на 400 мест по ул. Уссурийской, 2 в городе Краснодаре   </t>
  </si>
  <si>
    <t>2.2.8.</t>
  </si>
  <si>
    <t xml:space="preserve">Проектирование и строительство нового здания МБОУ СОШ № 47 на 400 мест по ул. Садовой, 245 в городе Краснодаре   </t>
  </si>
  <si>
    <t>2.2.9.</t>
  </si>
  <si>
    <t>2.3.</t>
  </si>
  <si>
    <t>Развитие системы дополнительного образования</t>
  </si>
  <si>
    <t>Укрепление материальной базы межшкольного эстетического центра, поддержка творческих коллективов, выявление молодых дарований</t>
  </si>
  <si>
    <t>2.3.2.</t>
  </si>
  <si>
    <t>Укрепление и модернизация материально-технической базы муниципальных учреждений образования</t>
  </si>
  <si>
    <t>2.4.</t>
  </si>
  <si>
    <t>2.4.2.</t>
  </si>
  <si>
    <t>Комплексный капитальный ремонт здания ДОУ № 186 в пос. Плодородном, 9, капитальный ремонт зданий, наружных и внутренних сетей МУ Центр «Смена» (г. Анапа)</t>
  </si>
  <si>
    <t>2.4.1.</t>
  </si>
  <si>
    <t>Проведение обработки деревянных и металлических конструкций огнезащитным составом, модернизация и ремонт действующих систем пожарной автоматики, установка систем внутреннего и наружного видео- наблюдения, ограждение территории</t>
  </si>
  <si>
    <t>2.4.3.</t>
  </si>
  <si>
    <t xml:space="preserve">Оснащение общеобразовательных учреждений муниципального образования город Краснодар торгово-технологическим холодильным оборудованием, инвентарём для пищеблоков с учётом энергосбе регающего режима, мебелью, приобретение современной посуды для приготовления пищи и питания детей </t>
  </si>
  <si>
    <t>2.4.4.</t>
  </si>
  <si>
    <t>2.4.5.</t>
  </si>
  <si>
    <t>Капитальный ремонт ДОУ № 87 по ул. Гоголя, 127</t>
  </si>
  <si>
    <t>Капитальный ремонт ДОУ № 90 по ул. Выставочной, 16</t>
  </si>
  <si>
    <t>2.4.6.</t>
  </si>
  <si>
    <t>2.4.7.</t>
  </si>
  <si>
    <t xml:space="preserve">Капитальный ремонт ДОУ № 101 по ул. 2-й Пятилетки, 6/2 </t>
  </si>
  <si>
    <t>Капитальный ремонт ДОУ № 131 по ул. Уральской, 176</t>
  </si>
  <si>
    <t>2.4.8.</t>
  </si>
  <si>
    <t>2.4.9.</t>
  </si>
  <si>
    <t>Капитальный ремонт ДОУ № 136 по ул. Московской, 56</t>
  </si>
  <si>
    <t>2.4.10.</t>
  </si>
  <si>
    <t xml:space="preserve">Капитальный ремонт ДОУ № 139 по ул. Ставропольской, 47/1 </t>
  </si>
  <si>
    <t>2.4.11.</t>
  </si>
  <si>
    <t>Капитальный ремонт ДОУ № 160 по ул. Атарбекова, 34</t>
  </si>
  <si>
    <t>2.4.12.</t>
  </si>
  <si>
    <t>Капитальный ремонт ДОУ № 170 по ул. Селезнёва, 86</t>
  </si>
  <si>
    <t>2.4.13.</t>
  </si>
  <si>
    <t>Капитальный ремонт ДОУ № 173 по ул. Азовской, 9</t>
  </si>
  <si>
    <t>2.4.14.</t>
  </si>
  <si>
    <t>Капитальный ремонт ДОУ № 196 по ул. Тюляева, 31</t>
  </si>
  <si>
    <t>2.4.15.</t>
  </si>
  <si>
    <t>Капитальный ремонт ДОУ № 201 по ул. Сормовской, 110</t>
  </si>
  <si>
    <t>2.4.16.</t>
  </si>
  <si>
    <t>Капитальный ремонт ДОУ № 202 по ул. им. Яна - Полуяна, 48</t>
  </si>
  <si>
    <t>2.4.17.</t>
  </si>
  <si>
    <t>Капитальный ремонт ДОУ № 213 по ул. Тургенева, 185</t>
  </si>
  <si>
    <t>2.4.18.</t>
  </si>
  <si>
    <t>Капитальный ремонт ДОУ № 214 по ул. Уральской, 192</t>
  </si>
  <si>
    <t>2.4.19.</t>
  </si>
  <si>
    <t>Капитальный ремонт ДОУ № 222 по ул. Уральской, 206</t>
  </si>
  <si>
    <t>2.4.20.</t>
  </si>
  <si>
    <t>Капитальный ремонт ДОУ № 228 по ул. Тургенева, 146</t>
  </si>
  <si>
    <t>2.4.21.</t>
  </si>
  <si>
    <t>Капитальный ремонт ДОУ № 231 по ул. Симферопольской, 8</t>
  </si>
  <si>
    <t>2.4.22.</t>
  </si>
  <si>
    <t>Капитальный ремонт ДОУ № 233 по ул. Бульварное Кольцо, 20</t>
  </si>
  <si>
    <t>2.4.23.</t>
  </si>
  <si>
    <t>Капитальный ремонт  приобретение оборудования, хозинвентаря ДОУ № 185 по ул. Симферопольской, 28</t>
  </si>
  <si>
    <t>2.4.24.</t>
  </si>
  <si>
    <t>Капитальный ремонт  приобретение оборудования, хозинвентаря ДОУ                  № 96 по ул. Новороссийской, 208</t>
  </si>
  <si>
    <t>2.4.25.</t>
  </si>
  <si>
    <t>Капитальный ремонт  приобретение оборудования, хозинвентаря ДОУ                               № 169 по ул. им. Атарбекова, 36</t>
  </si>
  <si>
    <t>2.4.26.</t>
  </si>
  <si>
    <t>Капитальный ремонт  приобретение оборудования, хозинвентаря ДОУ               № 170 по ул. им. Селезнева, 86</t>
  </si>
  <si>
    <t>2.4.28.</t>
  </si>
  <si>
    <t>Капитальный ремонт  приобретение оборудования, хозинвентаря прогим- назия № 63 по ул. им. Космонавта Гагарина, 69а</t>
  </si>
  <si>
    <t>2.4.29.</t>
  </si>
  <si>
    <t>Капитальный ремонт  приобретение оборудования, хозинвентаря  прогим- назия № 181 по ул. им. Селезнёва, 98</t>
  </si>
  <si>
    <t>2.4.30.</t>
  </si>
  <si>
    <t>Капитальный ремонт  приобретение оборудования, хозинвентаря ДОУ                    № 106 по ул. им. Вавилова Н.И., 3</t>
  </si>
  <si>
    <t>2.5.</t>
  </si>
  <si>
    <t>Подготовка и переподготовка кадров муниципальных учреждений образования</t>
  </si>
  <si>
    <t>2.6.</t>
  </si>
  <si>
    <t>2.7.</t>
  </si>
  <si>
    <t>3.1.</t>
  </si>
  <si>
    <t>Строительство и реконструкция муни- ципальных спортивных учреждений</t>
  </si>
  <si>
    <t>3.1.1.</t>
  </si>
  <si>
    <t>Проектирование и реконструкция стадиона в ст. Старокорсунской                 (22 чел/смена)</t>
  </si>
  <si>
    <t>3.1.2.</t>
  </si>
  <si>
    <t xml:space="preserve">Проектирование и реконструкция стадиона по ул. им. Вавилова Н.И.            (22 чел/смена)  </t>
  </si>
  <si>
    <t>3.1.3.</t>
  </si>
  <si>
    <t>3.1.4.</t>
  </si>
  <si>
    <t xml:space="preserve">Проектирование и строительство закрытого плавательного бассейна на территории м-р Комсомольский  (СОШ №73)    </t>
  </si>
  <si>
    <t>3.3.</t>
  </si>
  <si>
    <t>3.4.</t>
  </si>
  <si>
    <t>Проектирование, строительство и обустройство многофункциональных спортивных площадок на территории административного центра Красно- дарского края: МБОУ СОШ № 10 по ул. Колхозная, 71, МБОУ Гимназия № 72 по ул. Тургенева, 217, на территории Георгиевского сквера в х. Ленина по ул. Пластунской, МБОУ Гимназия № 25, МБОУ СОШ № 8 по ул. Красноармейская, 7, МБОУ СОШ № 38 в пос. Лазурный по ул. Октябрьская, 1, МБОУ СОШ № 85 в ст. Старокорсунская по ул. Базарная, 57, МБОУ СОШ № 23 по ул. Бакинская, 5, МБОУ СОШ № 2 по ул. Седина, 38, МБОУ СОШ № 77 в пос. Белозёрный, МБОУ СОШ № 73 по ул. Сормовская, 114, МБОУ Лицей № 90 по ул. 70 лет Октября, 28, МБОУ СОШ № 34 по ул. Казачья, 18, МБОУ СОШ № 11 по ул. Российская, 10, МБОУ СОШ № 52 по ул. Трудовой Славы, 28, МБОУ Лицей № 64 по ул. Атарбекова, 26</t>
  </si>
  <si>
    <t>3.5.</t>
  </si>
  <si>
    <t>Участие сборных команд муниципального образования в чемпионатах и первенствах Краснодарского края по культивируемым видам спорта</t>
  </si>
  <si>
    <t>3.6.</t>
  </si>
  <si>
    <t xml:space="preserve">Проектирование и строительство физкультурно-оздоровительных комплексов - 2 комплекса на 200 зрителей (пос. Знаменский, ст. Старокорсунская)  </t>
  </si>
  <si>
    <t>Укрепление и модернизация материально-технической базы муниципальных спортивных учреждений</t>
  </si>
  <si>
    <t>4.1.</t>
  </si>
  <si>
    <t>Развитие муниципальных культурно-досуговых учреждений</t>
  </si>
  <si>
    <t>4.1.2.</t>
  </si>
  <si>
    <t xml:space="preserve">Проектирование и строительство двухэтажной пристройки к зданию МУК «Сельский дом культуры и спорта» в ст. Елизаветинской по            ул. им. Ленина, 270  </t>
  </si>
  <si>
    <t>4.1.4.</t>
  </si>
  <si>
    <t>4.1.5.</t>
  </si>
  <si>
    <t>4.1.6.</t>
  </si>
  <si>
    <t>4.1.7.</t>
  </si>
  <si>
    <t>Организация досуга населения в парках культуры и отдыха</t>
  </si>
  <si>
    <t>4.1.8.</t>
  </si>
  <si>
    <t>Приобретение выставочного и презентационного оборудования</t>
  </si>
  <si>
    <t>4.1.9.</t>
  </si>
  <si>
    <t>4.3.</t>
  </si>
  <si>
    <t>Создание и развитие детских школ искусств</t>
  </si>
  <si>
    <t>4.3.1.</t>
  </si>
  <si>
    <t xml:space="preserve">Проектирование и строительство здания детской школы искусств №1 по ул. им. Яна - Полуяна, 40   </t>
  </si>
  <si>
    <t>4.3.2.</t>
  </si>
  <si>
    <t>Проектирование и строительство пристройки МОУ ДОД ДШИ №12   по ул. Стасова, 167/1</t>
  </si>
  <si>
    <t>4.3.3.</t>
  </si>
  <si>
    <t xml:space="preserve">Проектирование и строительство здания для занятий хореографией для детской школы искусств № 2, ст. Елизаветинская, ул. Советская, 26    </t>
  </si>
  <si>
    <t>4.3.4.</t>
  </si>
  <si>
    <t xml:space="preserve">Проектирование и строительство мансардного этажа над двухэтажным зданием МОУДО детей «Детская школа искусств № 5 им В.Д.Пономарева муниципального образования город Краснодар» </t>
  </si>
  <si>
    <t>4.3.5.</t>
  </si>
  <si>
    <t xml:space="preserve">Проведение фестивалей, конкурсов и выставок, зональных этапов краевых конкурсов исполнительского мастерства и выставок детского художественного творчества </t>
  </si>
  <si>
    <t>4.3.6.</t>
  </si>
  <si>
    <t>Поддержка творческого коллектива-победителя внутриотраслевого конкурса «Искусство-это мы! за звание «Лучший творческий коллектив»по итогам текущего года</t>
  </si>
  <si>
    <t>4.3.7.</t>
  </si>
  <si>
    <t>Проведение заключительного гала-концерта лауреатов и дипломантов городских, краевых, региональных, всероссийских и международных выставок, фестивалей, конкурсов</t>
  </si>
  <si>
    <t>4.3.8.</t>
  </si>
  <si>
    <t xml:space="preserve">Финансирование расходов для участия детей в конкурсах, выставках, фестивалях, олимпиадах, пленэрах, творческих школах </t>
  </si>
  <si>
    <t>Организация и проведение городских фестивалей, конкурсов, выставок, участие в международных, всероссийских, межрегиональных, краевых и городских фестивалях, конкурсах, выставках, смотрах.</t>
  </si>
  <si>
    <t>Укрепление материально-технической базы, приобретение методического фонда и иллюстрационного материала</t>
  </si>
  <si>
    <t>4.4.</t>
  </si>
  <si>
    <t xml:space="preserve">Развитие библиотечной системы </t>
  </si>
  <si>
    <t>4.4.1.</t>
  </si>
  <si>
    <t>Формирование общественного интереса к чтению (расходы, связанные с проведением ежегодных городских литературных фестивалей, акций, проектов и пр.)</t>
  </si>
  <si>
    <t>4.4.2.</t>
  </si>
  <si>
    <t xml:space="preserve">Проведение ежегодных городских конкурсов среди жителей Краснодара </t>
  </si>
  <si>
    <t>4.4.3.</t>
  </si>
  <si>
    <t>4.4.4.</t>
  </si>
  <si>
    <t>Организация мероприятий по социальной рекламе чтения (транспортная реклама, баннеры, щиты, рекламные буклеты, афиши, радиореклама, телереклама, листовки, серия телепередач о книге и чтении)</t>
  </si>
  <si>
    <t>4.4.6.</t>
  </si>
  <si>
    <t>4.4.7.</t>
  </si>
  <si>
    <t>Доукомплектование библиотечных фондов в интересах различных социо-культурных групп и слоёв населения</t>
  </si>
  <si>
    <t>4.4.8.</t>
  </si>
  <si>
    <t>4.4.9.</t>
  </si>
  <si>
    <t>4.4.10.</t>
  </si>
  <si>
    <t>4.4.11.</t>
  </si>
  <si>
    <t>Комплектование библиотечного фонда электронными изданиями на нетрадиционных носителях инфор- мации: аудио, видео, CD-дисках, DVD-дисках</t>
  </si>
  <si>
    <t>4.5.</t>
  </si>
  <si>
    <t>Подготовка, переподготовка, повышение квалификации кадров муниципальных учреждений культуры</t>
  </si>
  <si>
    <t>Развитие детского, юношеского, семейного чтения (социологические исследования, циклы мероприятий, издание рекомендательных библиографических пособий)</t>
  </si>
  <si>
    <t>Организация дополнительных автоматизированных мест для пользователей и сотрудников библиотек, оснащение электронно-вычислительной техникой</t>
  </si>
  <si>
    <t>Совершенствование информационного обслуживания населения (расходы, связанные с подключением к сети Интернет, абонентская плата, оплата трафика, услуг связи, расходных материалов, внедрение лицензионного программного обеспечения, монтаж локальных сетей и др.)</t>
  </si>
  <si>
    <t>6.1.</t>
  </si>
  <si>
    <t>5.     Молодёжная политика</t>
  </si>
  <si>
    <t>5.1.</t>
  </si>
  <si>
    <t>5.2.</t>
  </si>
  <si>
    <t>Гражданское и патриотическое воспитание молодёжи, её творческое и интеллектуальное развитие, формирование здорового образа жизни среди молодёжи, содействие экономической самостоятельности и повышение социальной активности молодёжи, развитие молодёжного предпринимательства; поддержка и развитие школьного самоуправления, работа с молодёжью по месту жительства, международное молодёжное сотрудничество, организация летнего отдыха и оздоровления молодёжи, молодёжный туризм, информационное, организационное и методическое обеспечение реализации молодёжной политики</t>
  </si>
  <si>
    <t>5.3.</t>
  </si>
  <si>
    <t>Совершенствование нормативно-правовой базы патриотического воспитания граждан, организация и внедрение инновационных форм патриотического воспитания, развитие материально-технической базы патриотического воспитания в образовательных, трудовых, творческих, воинских коллективах и общественных объединениях муниципального образования город Краснодар</t>
  </si>
  <si>
    <t>5.4.</t>
  </si>
  <si>
    <t>Проведение акций и профилактических мероприятий</t>
  </si>
  <si>
    <t>Обеспечение деятельности координаторов работы с молодежью в муниципальном образовании город Краснодар</t>
  </si>
  <si>
    <t>7.1.1.</t>
  </si>
  <si>
    <t>Ликвидация ветхого и аварийного жилищного фонда</t>
  </si>
  <si>
    <t>7.1.2.</t>
  </si>
  <si>
    <t>Проектирование и строительство быстровозводимых жилых домов с целью пополнения муниципального жилищного фонда: 26 тыс.кв.м – 420 квартир</t>
  </si>
  <si>
    <t>7.1.3.</t>
  </si>
  <si>
    <t>Заказ изготовления технических паспортов и заключений о техническом состоянии жилых строений, расположенных в границах застроенных территорий</t>
  </si>
  <si>
    <t>7.2.1.</t>
  </si>
  <si>
    <t>7.2.1.1.</t>
  </si>
  <si>
    <t>7.2.1.3.</t>
  </si>
  <si>
    <t>Выполнение СМР по переносу напорной линии сети канализации на 2 отд. АФ «Солнечная»</t>
  </si>
  <si>
    <t>7.2.2.</t>
  </si>
  <si>
    <t>Реконструкция и строительство объектов теплоснабжения</t>
  </si>
  <si>
    <t>7.2.3.</t>
  </si>
  <si>
    <t>7.2.4.</t>
  </si>
  <si>
    <t>Строительство, реконструкция и ремонт сетей ливневой канализации</t>
  </si>
  <si>
    <t>7.2.4.2.</t>
  </si>
  <si>
    <t>Строительство ливневой канализации муниципального образования город Краснодар в части: реконструкция ул.Российской от ул.40-лет Победы до ул.Пригородной и ул.Пригородной от ул.Российской до ул.Ростовское шоссе. Третий этап. Корректировка</t>
  </si>
  <si>
    <t>7.2.5.</t>
  </si>
  <si>
    <t>7.2.6.</t>
  </si>
  <si>
    <t>Реконструкция и строительство водопроводов и объектов водоотведения</t>
  </si>
  <si>
    <t>Технические мероприятия по повышению энергоэффективности: создание системы диспетчеризации и мониторинга ресурсообеспечения объектами бюджетной сферы, замена ламп на энергосберегающие, экспресс-утепление зданий (реконструкция дверных и оконных блоков), промывка инженерных систем с частичной модернизацией изношенного оборудования, оснащение муниципальных учреждений приборами учёта электрической энергии, учёта тепловой энергии, учёта воды и замена установленных в муниципальных учреждениях приборов учёта на имеющие возможность автоматизированного снятия показаний</t>
  </si>
  <si>
    <t xml:space="preserve">Проектирование и строительство                                              2-ой очереди головного канализационного коллектора № 20 (9,4 километра)                                     </t>
  </si>
  <si>
    <t>Строительство 2-й очереди головного канализационного коллектора в городе Краснодаре (6,1 километра)</t>
  </si>
  <si>
    <t xml:space="preserve">         7.2.   Коммунальное хозяйство</t>
  </si>
  <si>
    <t>7.3.1.</t>
  </si>
  <si>
    <t>7.3.2.</t>
  </si>
  <si>
    <t>7.3.3.</t>
  </si>
  <si>
    <t>Улучшение внешнего облика города</t>
  </si>
  <si>
    <t>7.3.3.1.</t>
  </si>
  <si>
    <t xml:space="preserve">Проектирование и реконструкция сквера "Дружба" по ул. Мира </t>
  </si>
  <si>
    <t>7.3.3.3.</t>
  </si>
  <si>
    <t xml:space="preserve">Проектирование, капитальный ремонт зданий, находящихся в муниципальной собственности - 5 зданий                             </t>
  </si>
  <si>
    <t>7.3.3.4.</t>
  </si>
  <si>
    <t xml:space="preserve">Проектирование и строительство ограждения территорий кладбищ (9,7 тыс. погонных метров)                            </t>
  </si>
  <si>
    <t>7.3.3.5.</t>
  </si>
  <si>
    <t>7.3.3.7.</t>
  </si>
  <si>
    <t>7.3.3.8.</t>
  </si>
  <si>
    <t>7.3.3.9.</t>
  </si>
  <si>
    <t>Приобретение и установка малых архитектурных форм (2000 комплектов)</t>
  </si>
  <si>
    <t>7.3.3.11.</t>
  </si>
  <si>
    <t xml:space="preserve">Проектирование, реконструкция и строительство знаков маршрутного ориентирования (въездные стеллы) на территории административного центра Краснодарского края (6 объектов)                         </t>
  </si>
  <si>
    <t>7.3.3.12.</t>
  </si>
  <si>
    <t>7.3.3.13.</t>
  </si>
  <si>
    <t xml:space="preserve">Проектирование и строительство общественного туалета по ул. Короткой.   </t>
  </si>
  <si>
    <t>7.3.3.14.</t>
  </si>
  <si>
    <t>Проектирование, устройство и замена ограждений вдоль дорог муниципального значения на территории административного центра Краснодарского края (16,9 тыс. погонных метров)</t>
  </si>
  <si>
    <t>7.3.3.15.</t>
  </si>
  <si>
    <t>Проектирование, строительство и благоустройство кладбища. Ст. Елизаветинская, КГАУ учхоз "Кубань"</t>
  </si>
  <si>
    <t>7.3.4.</t>
  </si>
  <si>
    <t>Озеленение</t>
  </si>
  <si>
    <t>7.3.4.1.</t>
  </si>
  <si>
    <t>7.3.4.2.</t>
  </si>
  <si>
    <t>Строительство парков, скверов, рекреационных зон, корчевание пней, посадка деревьев,  кустарников, газонов, цветников, проведение инвентаризации зелёных насаждений</t>
  </si>
  <si>
    <t>Обустройство детских игровых площадок, модернизация системы наружного освещения, ремонт внутридворовых и внутриквартальных территорий и другие</t>
  </si>
  <si>
    <t>Строительство новых, реконструкция, модернизация и ремонт существующих систем наружного освещения: 2013 год – 119 объектов, 2014 – 2017 годы – по 90 объектов ежегодно</t>
  </si>
  <si>
    <t>Проектирование и реконструкция бульвара по ул.Красной от ул. им. Гаврилова до ул. Офицерской и кинотеатра "Аврора" (благоустройство 24 тыс.кв.м., 2 фонтана)</t>
  </si>
  <si>
    <t xml:space="preserve">Проектирование и проведение ремонтно-реставрационных работ на памятниках, мемориальных комплексах, братских захоронениях, расположенных на территории административного центра Краснодарского края (отнесенные к объектам культурного наследия), находящихся в муниципальной собственности (19 объектов) </t>
  </si>
  <si>
    <t xml:space="preserve">Проектирование, ремонт и реконструкция памятников, мемориальных комплексов, братских захоронений, расположенных на территории административного центра Краснодарского края, находящихся в муниципальной собственности (13 объектов) </t>
  </si>
  <si>
    <t xml:space="preserve">Реконструкция территории, находящейся в муниципальной собственности и прилегающей к зданию ЗАГСа Западного округа города Краснодара                       </t>
  </si>
  <si>
    <t xml:space="preserve">Озеленение территории административного центра Краснодарского края и содержание зеленых насаждений (1200 тыс.кв.м.)   </t>
  </si>
  <si>
    <t>8.1.</t>
  </si>
  <si>
    <t>8.2.</t>
  </si>
  <si>
    <t xml:space="preserve">Обеспечение земельных участков инженерной инфраструктурой в целях жилищного строительства            (330 тыс.кв.м. общей площади -  4550 квартир): к жилому 16-этаж-ному 5-секционному дому литер «34» по ул. Рождественская Набережная, к ЖК «Изумрудный», литеры Б, В, Г, Д по ул. им. -Мачуги, 2,  к жилому 12-этажному 1-секционному дому по ул. Дмитриевская Дамба, 10, к      16-этажному 10-секционному жило-му дому по ул. им. Карякина, к ЖК «Наутилус» по ул. Пашковская/ Красная, квартал 193,  к 12-14-16-этажному многоквартирному  жило-му  дому по ул. им.  Бабушкина /Рашпилевская, к жилому много-квартирному дому литер «35» по ул. Рождественская Набережная, к  жилому    многоквартирному дому (1-ая очередь) по ул. им. Вавилова, 18
</t>
  </si>
  <si>
    <t>8.3.</t>
  </si>
  <si>
    <t>8.4.</t>
  </si>
  <si>
    <t xml:space="preserve">Возмещение затрат на уплату процентов по кредитам, полученным юридическими лицами в российских кредитных организациях на обеспечение земельных участков инженерной инфраструктурой в целях жилищного строительства  
</t>
  </si>
  <si>
    <t>Обеспечение жильём молодых семей:  разработка финансовых и экономических механизмов оказания государственной поддержки молодым семьям для улучшения жилищных условий, предоставление  молодым  семьям  социальных  выплат на приобретение  жилья  эконом-класса или строительство  индивидуального жилого  дома экономкласса</t>
  </si>
  <si>
    <t>9.1.</t>
  </si>
  <si>
    <t xml:space="preserve">Разработка проекта планировки территории, примыкающей к Карасунским и Покровским прудам </t>
  </si>
  <si>
    <t>9.2.</t>
  </si>
  <si>
    <t>9.4.</t>
  </si>
  <si>
    <t>Выполнение работ по формированию земельных участков, находящихся под жилыми многоквартирными домами, постановка на кадастровый учёт: 2013 год - 240 домов, 2014 год - 876 домов, 2015 год - 870 домов, 2016 год - 870 домов, 2017 год - 870 домов</t>
  </si>
  <si>
    <t>9.5.</t>
  </si>
  <si>
    <t>Подготовка проекта планировки с проектом межевания территории, расположенной в пос. Лазурный муниципального образования город Краснодар</t>
  </si>
  <si>
    <t xml:space="preserve">Разработка научно-проектной документации и проведение полного комплекса ремонтно-реставрационных работ на территории кладбища "Всесвятское" </t>
  </si>
  <si>
    <t>10.1.</t>
  </si>
  <si>
    <t>Предоставление субсидий на возмещение затрат на ранней стадии деятельности субъектов малого и среднего предпринимательства, процентов по кредитам, организация и проведение конкурсов в целях стимулирования их инновационной деятельности</t>
  </si>
  <si>
    <t>10.2.</t>
  </si>
  <si>
    <t>10.3.</t>
  </si>
  <si>
    <t>Формирование новых объектов экскурсионного показа, средств размещения, сервисного обслуживания, увеличение рынка туристских услуг, обеспечение роста турпотока, развитие малого и среднего предпринимательства в сфере туризма, реконструкция функционирующих средств размещения и строительство новых</t>
  </si>
  <si>
    <t>10.4.</t>
  </si>
  <si>
    <t>Создание и развитие сети МФЦ</t>
  </si>
  <si>
    <t xml:space="preserve">Проведение презентационно-выставочных и информационно-технических мероприятий     </t>
  </si>
  <si>
    <t>11.1.</t>
  </si>
  <si>
    <t xml:space="preserve">Развитие элитного семеноводства                              </t>
  </si>
  <si>
    <t>11.2.</t>
  </si>
  <si>
    <t xml:space="preserve">Поддержка племенного животноводства                                                    </t>
  </si>
  <si>
    <t>11.3.</t>
  </si>
  <si>
    <t xml:space="preserve">Поддержка малых форм хозяйствования                                                                           </t>
  </si>
  <si>
    <t xml:space="preserve">   7.3.   Благоустройство и озеленение</t>
  </si>
  <si>
    <t>8. Обеспечение доступности жилья</t>
  </si>
  <si>
    <t>9. Архитектура и градостроительство</t>
  </si>
  <si>
    <t>10. Развитие экономики</t>
  </si>
  <si>
    <t>11. Развитие АПК</t>
  </si>
  <si>
    <t>Строительство новых промышленных объектов (технопарков)</t>
  </si>
  <si>
    <t>12.2.</t>
  </si>
  <si>
    <t>12. Промышленность</t>
  </si>
  <si>
    <t>13.1.</t>
  </si>
  <si>
    <t xml:space="preserve">Обеспечение безопасности дорожного движения на автомобильных дорогах местного значения в районе средних образовательных учреждений муниципального образования город Краснодар </t>
  </si>
  <si>
    <t>13.2.</t>
  </si>
  <si>
    <t xml:space="preserve">Дорожная разметка автомобильных дорог местного значения муниципального образования город Краснодар </t>
  </si>
  <si>
    <t>13.3.</t>
  </si>
  <si>
    <t>Проектирование и строительство подземных пешеходных переходов на автомобильных дорогах местного значения (2 перехода)</t>
  </si>
  <si>
    <t>13.4.</t>
  </si>
  <si>
    <t>Проектирование транспортной развязки на пересечении автомобильных дорог местного значения на ул.Ставропольской и ул.Старокубанской</t>
  </si>
  <si>
    <t>13.5.</t>
  </si>
  <si>
    <t>Проектирование и реконструкция трамвайного переезда через ул.Ставропольскую в створе с ул.им.Селезнёва</t>
  </si>
  <si>
    <t>13.6.</t>
  </si>
  <si>
    <t xml:space="preserve">Реконструкция автомобильных дорог местного значения в части: ул.Восточно-Кругликовской от ул.им. 40-летия Победы до ул.Домбайской; ул.Яснополянской от ул.Домбайской до ул.Уссурийской; ул.Уссурийской от ул.Яснополянской до ул.Российской                               </t>
  </si>
  <si>
    <t>13.7.</t>
  </si>
  <si>
    <t xml:space="preserve">Строительство автомобильных дорог местного значения в части: строительство ул. Яркая, Анисовая от ул.Новицкого до ул.Совхозная в городе Краснодаре  </t>
  </si>
  <si>
    <t>13.8.</t>
  </si>
  <si>
    <t>Разработка и корректировка проектов организации дорожного движения, создание системы маршрутного ориентирования участников дорожного движения, обустройство автомобильных дорог местного значения ограждениями, строительство остановочных пунктов городского пассажирского транспорта, нанесение линий дорожной разметки</t>
  </si>
  <si>
    <t>13.9.</t>
  </si>
  <si>
    <t>Оформление проектов содержания автомобильных дорог местного значения, расчёт норматива денежных затрат на их ремонт и содержание, разработка паспортов автомобильных дорог</t>
  </si>
  <si>
    <t>14.  Транспорт</t>
  </si>
  <si>
    <t>13. Дорожное хозяйство</t>
  </si>
  <si>
    <t>6. Топливно-энергетический комплекс</t>
  </si>
  <si>
    <t>7. Жилищно-коммунальное хозяйство</t>
  </si>
  <si>
    <t>14.1.</t>
  </si>
  <si>
    <t>14.2.</t>
  </si>
  <si>
    <t xml:space="preserve">Капитальный ремонт 110 трамвайных вагонов </t>
  </si>
  <si>
    <t>Приобретение подвижного состава городского пассажирского транспорта: 105 трамваев, 160 троллей-бусов, 40 автобусов</t>
  </si>
  <si>
    <t>15. Развитие ГО и предупреждение ЧС</t>
  </si>
  <si>
    <t>15.1.</t>
  </si>
  <si>
    <t>Выполнение работ по совершенствованию инфраструктуры, системы обеспечения вызова оперативных служб, повышение уровня информационного обеспечения населения при угрозе возникновения чрезвычайных ситуаций и в чрезвычайных ситуациях</t>
  </si>
  <si>
    <t>15.2.</t>
  </si>
  <si>
    <t>Реализация первичных мер пожарной безопасности, пропаганда в области пожарной безопасности, развитие и укрепление материально-технической базы муниципальной пожарной охраны</t>
  </si>
  <si>
    <t>15.3.</t>
  </si>
  <si>
    <t xml:space="preserve">Развитие и совершенствование учебно-материальной базы учреждения "Курсы гражданской обороны", увеличение зон оповещения населения, приобретение и монтаж комплекта        радиотелевизионного оборудования для ввода видео и звуковых сообщений ЕДДС в программы телеканалов и вещательных радиостанций для оповещения населения на территории муниципального образования город Краснодар </t>
  </si>
  <si>
    <t xml:space="preserve">16.  Улучшение экологической обстановки </t>
  </si>
  <si>
    <t>16.1.</t>
  </si>
  <si>
    <t>Осуществление экологического мониторинга, проведение эколого-просветительских мероприятий, информирование о состоянии окружающей среды</t>
  </si>
  <si>
    <t>16.3.</t>
  </si>
  <si>
    <t xml:space="preserve">Проектирование и реконструкция водоотводящей системы по балке реки Осечки: уменьшение подтопляемых территорий на 2500 га, благоустройство 14 километров водоохраняемой зоны   </t>
  </si>
  <si>
    <t>16.4.</t>
  </si>
  <si>
    <t xml:space="preserve">Проектирование и строительство очистных сооружений на выпусках ливневых коллекторов, завод им. Седина               </t>
  </si>
  <si>
    <t>17.  Социальная поддержка детей - сирот и детей, оставшихся без попечения родителей</t>
  </si>
  <si>
    <t>17.1.</t>
  </si>
  <si>
    <t>17.2.</t>
  </si>
  <si>
    <t>Пропаганда семейных ценностей, ответственного родительства, здорового образа жизни</t>
  </si>
  <si>
    <t>Дополнительная мера социальной поддержки в виде обеспечения мягким инвентарем лиц из числа детей-сирот и детей, оставшихся без попечения родителей, которым предоставлены жилые помещения специализированного жилищного фонда</t>
  </si>
  <si>
    <t>18.  Занятость населения</t>
  </si>
  <si>
    <t>18.1.</t>
  </si>
  <si>
    <t>Организация общественных работ в учреждениях культуры, здравоохранения, образования, на предприятиях всех форм собственности, осуществляющих деятельность на территории муниципального образования</t>
  </si>
  <si>
    <t>18.2.</t>
  </si>
  <si>
    <t>Создание временных рабочих мест в организациях жилищно-коммунального комплекса, торговли и бытового обслуживания населения, строительных, промышленных, сельскохозяйственных организациях, учреждениях культуры, образовательных учреждениях</t>
  </si>
  <si>
    <t>19.  Прочее</t>
  </si>
  <si>
    <t>19.1.</t>
  </si>
  <si>
    <t>Мероприятия по предоставлению компенсации расходов многодетным семьям на оплату жилого помещения и коммунальных услуг</t>
  </si>
  <si>
    <t>19.2.</t>
  </si>
  <si>
    <t>Мероприятия по предоставлению компенсации расходов на оплату жилого помещения и коммунальных услуг Почетным гражданам города Краснодара</t>
  </si>
  <si>
    <t>19.3.</t>
  </si>
  <si>
    <t>Мероприятия по финансированию субсидий на оплату жилого помещения и коммунальных услуг с учетом муниципального стандарта максимально допустимой доли расходов граждан на оплату жилого помещения и коммунальных услуг в совокупном доходе семьи в пределах регионального стандарта нормативной площади жилого помещения и нормативов потребления коммунальных услуг</t>
  </si>
  <si>
    <t>19.4.</t>
  </si>
  <si>
    <t xml:space="preserve">Дополнительные меры по активизация социального участия граждан старшего поколения в жизни муниципального образования город Краснодар, культурно-досуговые мероприятия
</t>
  </si>
  <si>
    <t>19.5.</t>
  </si>
  <si>
    <t>19.6.</t>
  </si>
  <si>
    <t>Закупка, разработка, создание, внедрение, развитие, модернизация, эксплуатация, обслуживание и поддержка информационно-коммуникационной инфраструктуры, программно-аппаратных комплексов СЭД и электронных архивов, программно-аппаратных комплексов геоинформационных систем, информационных систем и автоматизированных систем, перевод муниципальных услуг в электронный вид</t>
  </si>
  <si>
    <t>19.7.</t>
  </si>
  <si>
    <t>Профилактика проявлений экстремизма и гармонизация межнациональных отношений, в том числе в молодёжной среде, проведение мероприятий, направленных на сохранение и развитие национальных культур</t>
  </si>
  <si>
    <t>19.8.</t>
  </si>
  <si>
    <t xml:space="preserve">Организационно-техническое и методическое обеспечение работы консультативных и совещательных органов в сфере общественно-политических отношений, организация и проведение социологических опросов, организация и проведение конкурсов, круглых столов
</t>
  </si>
  <si>
    <t>19.9.</t>
  </si>
  <si>
    <t>Схранение духовно-нравственного наследия кубанского казачества,
привлечение членов казачьих обществ к выполнению обязанностей государственной и иной службы, патриотическое воспитание молодёжи в казачьих обществах, организационно-методическое обеспечение деятельности казачьих обществ</t>
  </si>
  <si>
    <t>19.10.</t>
  </si>
  <si>
    <t xml:space="preserve">Развитие комплексной системы видеонаблюдения, размещение и обновление в организациях и учреждениях массового пребывания населения информационных стендов и уголков безопасности для ознакомления граждан с памятками о действиях при возникновении чрезвычайных ситуаций, организация работы аварийно-диспетчерских подразделений жилищно-коммунального хозяйства и приобретение видеопродукции по антитеррористической тематике </t>
  </si>
  <si>
    <t>Создание безбарьерной для инвалидов среды жизнедеятельности, обеспечение беспрепятственного передвижения и доступа инвалидов к объектам городской инфраструктуры и месту работы (обустройство остановочных пунктов общественного пассажирского транспорта и пешеходных наземных и подземных переходов для маломобильных граждан); приобретение низкопольного транспорта (автобусы, троллейбусы, трамваи)</t>
  </si>
  <si>
    <t>Всего</t>
  </si>
  <si>
    <t>Организация и проведение физкультурных и спортивно-массовых мероприятий по месту жительства</t>
  </si>
  <si>
    <t>Разрабатывается проект планировки территории</t>
  </si>
  <si>
    <t xml:space="preserve">Работы проводились на объектах: монумент "Создатель", стелла "Погибшим во время Гражданской войны", памятник К.Марксу, памятник "Героям битв за Кубань во время ВОВ" </t>
  </si>
  <si>
    <t>Установленна стелла по Ростовскому шоссе</t>
  </si>
  <si>
    <t xml:space="preserve">Приобретен автобус (для школы художественной гимнастики), партер, лодки, байдарки, велосипеды, 2 легковых автомобиля и т.д. </t>
  </si>
  <si>
    <t>Проект планировки выполнен</t>
  </si>
  <si>
    <t>Увеличена оперативность совместных действий экстренных служб и снижено время  реагирования с 1 часа до 40 минут; в результате модернизации системы связи МКУ МО г.Краснодар "ЕДДС" уменьшены безвозвратные потери населения в чрезвычайных ситуациях на 15%</t>
  </si>
  <si>
    <t>Компенсацию получили 3265 семей</t>
  </si>
  <si>
    <t>Изготовление рекламной, полиграфической продукции, теле- и видеоматериалов, освещающих вопросы развития народного творчества в муниципальных учреждениях культуры</t>
  </si>
  <si>
    <t>Приобретение сценических костюмов для творческих коллективов четырех досуговых учреждений</t>
  </si>
  <si>
    <t>Приобретение и изготовление визиток, плакатов, буклетов</t>
  </si>
  <si>
    <t xml:space="preserve">Приобретение теле- и акустической системы </t>
  </si>
  <si>
    <t xml:space="preserve">Приобретение  компьютерной техники, музыкального оборудования, офисной техники, мебели </t>
  </si>
  <si>
    <t>Приобретение сценических костюмов</t>
  </si>
  <si>
    <t>Проведение гала-концерта учащихся ДШИ и ДХШ МО город Краснодар</t>
  </si>
  <si>
    <t>Приобретение сувенирной книжной продукции, грамот, дипломов, сувениров</t>
  </si>
  <si>
    <t>Проведение городских профессиональных конкурсов «Лучший библиотекарь года» и «Лучшая библиотека года»</t>
  </si>
  <si>
    <t>Приобретение баннеров, растяжек</t>
  </si>
  <si>
    <t>Приобретение сувенирной книжной продукции, изготовление книги "Золотой список для детского чтения"</t>
  </si>
  <si>
    <t>Приобретение книг (6985 экз.)</t>
  </si>
  <si>
    <t>Создание комфортных условий для читателей, организация современного интерьера в муниципальных библиотеках (оснащение сплит-системами, библиотечной мебелью)</t>
  </si>
  <si>
    <t>Приобретение компьютерной и офисной техники, МФУ</t>
  </si>
  <si>
    <t>Создание локально-вычислительной сети, информационное обслуживание ИСС, приобретение программных продуктов, электронных книг</t>
  </si>
  <si>
    <t>Формирование земельного участка</t>
  </si>
  <si>
    <t>Выданы 74 свидетельства</t>
  </si>
  <si>
    <t>Территория поселения (населен-ный пункт)</t>
  </si>
  <si>
    <t>Реализация программных мероприятий социально-экономического развития 
муниципального образования город Краснодар в 2013 году</t>
  </si>
  <si>
    <t>Ведется оформление земли. Объект перенесен на 2014 год</t>
  </si>
  <si>
    <t>Проводилась подготовка, переподготовка, повышение квалификации кадров</t>
  </si>
  <si>
    <t>Приобретены 63 благоустроенные квартиры, предназначенные  для переселения граждан из аварийных многоквартирных домов</t>
  </si>
  <si>
    <t>Выполнялись работы по созданию доступной среды в учреждениях образования и культуры; приобретены спортивные тренажёры и спортивный инвентарь, 5 мобильных автономных туалетных эко-модулей, адаптированных для маломобильных  групп населения; разработана проектная документация по обустройству подземного пешеходного перехода на пересечении ул. Ростовское шоссе – ул.Зиповская</t>
  </si>
  <si>
    <t>Проведены культурно-досуговые мероприятия, выполнен ремонт 214 жилых помещений ветеранов, в стадии завершения находятся 93 жилых помещения</t>
  </si>
  <si>
    <t>Расширение сети дошкольных образовательных учреждений, создание в муниципальных образовательных учреждениях современных условий обучения и воспитания, сохранение здоровья обучающихся и воспитанников, привитие им навыков здорового образа жизни, внедрение здоровьесберегающих технологий в образовательный процесс, повышение качества воспитательной работы с обучающимися и воспитанниками, сохранение, качественное улучшение и пополнение кадрового состава педагогических работников, привлечение специалистов учреждений дополнительного образования спортивной направленности для организации работы спортивных секций и спортивных клубов в муниципальных общеобразовательных учреждениях</t>
  </si>
  <si>
    <t>Замена участка водопровода по ул. им. Красина 3/4</t>
  </si>
  <si>
    <t>Проведена обработка деревянных и металлических конструкций огнезащитным составом (102 ОУ), модернизация и ремонт действующих систем пожарной автоматики (2 ОУ), установка внутреннего и наружного  видеонаблюдения, изготовление ПСД (101 ОУ) и тд.</t>
  </si>
  <si>
    <t xml:space="preserve">Организация оздоровления, летнего отдыха, профилактика правонарушений безнадзорности </t>
  </si>
  <si>
    <t>Установлено 6 указателей к 46 объектам туристического показа,оборудованных солнечными батареями для автономной работы в вечернее и ночное время; организованы и проведены 45 автобусно-пешеходных экскурсий «Знакомьтесь: современный Краснодар» для официальных делегаций, граждан, проживающих и (или) находящихся на территории мо г. Краснодар (посетили свыше 1500 человек); проведена работа по разработке и изготовлению книг о достопримечательностях г. Краснодара на русском и английском языках, тираж 1 000 экземпляров</t>
  </si>
  <si>
    <t>Проведены: презентационно-выставочные мероприятия; межотраслевые конференции, посвященные стратегическому планированию социально-экономического развития мо г. Краснодар; презентации инвестиционного потенциала мо г. Краснодар в российских и зарубежных СМИ и т.д.</t>
  </si>
  <si>
    <t>Всего по разделу:</t>
  </si>
  <si>
    <t>Финансирование не осуществлялось</t>
  </si>
  <si>
    <t xml:space="preserve">Приобретён объект недвижимости под размещение ДДУ </t>
  </si>
  <si>
    <t>Приобретение аудиокниг</t>
  </si>
  <si>
    <t>Капитальный ремонт ДОУ № 77, пер. 1-й Заречный, 6</t>
  </si>
  <si>
    <t>Отремонтировано 16 вагонов</t>
  </si>
  <si>
    <t>Приобретено:                                   20 трамваев,                        10 автобусов,                               16 троллейбусов</t>
  </si>
  <si>
    <t>В первенствах и чемпионатах Краснодарского края по 41 культивируемому виду спорта приняли участие 2431 спортсмен</t>
  </si>
  <si>
    <t xml:space="preserve">Строительство остановочных пунктов городского пассажирского транспорта на автомобильных дорогах местного значения, установка дорожных ограждений 1-й группы, содержание аппаратно-программных комплексов определения интенсивности параметров движения транспортных средств и индефикации транспортных номеров </t>
  </si>
  <si>
    <t>Оформление земельно-правовой документации под автомобильными дорогами местного значения,  разработка паспортов  и  разработка технических паспортов на автомобильные дороги местного значения</t>
  </si>
  <si>
    <t>Выполнена разметка автомобильных дорог общего прользования местного значения</t>
  </si>
  <si>
    <t>Выполнена разметка возле образовательных учреждений</t>
  </si>
  <si>
    <t>Компенсацию получили 34 человека</t>
  </si>
  <si>
    <t>Инженерно-геологические изыскания, госэкспертиза, строительно - монтажные работы      (1 этап) (завершение - апрель 2015)</t>
  </si>
  <si>
    <t>Проектно-изыскательские работы, госэкспертиза</t>
  </si>
  <si>
    <t>Проектно-изыскательские работы</t>
  </si>
  <si>
    <t>Проектно-изыскательские работы, санитарно-эпидемиологическая экспертиза почвы</t>
  </si>
  <si>
    <t>Корректировка проектно-изыскательских работ, прохождение госэкспертизы</t>
  </si>
  <si>
    <t>СМР (коллектор Почтовый), проектно-изыскательские работы на очистные сооружения</t>
  </si>
  <si>
    <t>Гидрометеороло-гическая информация, санитарно-эпидемиологическая экспертиза почвы, строительно-монтажные работы</t>
  </si>
  <si>
    <t xml:space="preserve">Проектирование и строительство здания муниципального учреждения  дополнительного образования детей «Межшкольный эстетический центр» (блок учебных классов) по ул. им. Тюляева, 33 </t>
  </si>
  <si>
    <t>Выполнены работы по строительству многофункциональных спортивно-игровых площадок по ул. Ким, 17, ул.Центральной, 16/2 в х.Копанском, ул.Песчаной, 14, ул.Волжской, 39</t>
  </si>
  <si>
    <t>Объект был заменен на "Реконструкция водопровода по ул.Краснодарская ст.Елизаветинская"</t>
  </si>
  <si>
    <t>Проектно-изыскательские работы, доработка проектно-сметной документации</t>
  </si>
  <si>
    <t xml:space="preserve">Заменены ограждения кладбищ: ул. Пригородная, 28; х. Новый, х. Копанской, пос. Белозерный, пос. Лазурный, пос. Северный, ст. Старокорсунская и др. </t>
  </si>
  <si>
    <t xml:space="preserve">Проектно-изыскательские работы выполнены, однако строительство не начато в связи с отсутствием финансирования </t>
  </si>
  <si>
    <t>Инженерно-геологические изыскания, кадастровые работы, изготовление техпланов, строительно - монтажные работы (пожарная сигнализация), оборудование. Работы выполнены в полном объёме</t>
  </si>
  <si>
    <t>Монтаж праздничной иллюминации, новогодние елки, проектирование бульвара Платановый, приобретение и установка детского игрового оборудования (418 площадок), ограждение детских площадок (43 объекта) и т.д.</t>
  </si>
  <si>
    <t>Средства выделены в конце 2013 года,  реализация проекта продолжится в 2014 году</t>
  </si>
  <si>
    <t>Выполняются проектно-изыскательские работы</t>
  </si>
  <si>
    <t xml:space="preserve">Реконструкция бульвара (первая очередь), техприсоединение, разработка проекта реставрации здания к/т Аврора и скульптуры "Аврора" </t>
  </si>
  <si>
    <t xml:space="preserve">Закончены строительно-монтажные работы (устройство бетонных, мозаичных, цементных, металлоцементных покрытий) </t>
  </si>
  <si>
    <t>Приобретено 3110 единиц (скамьи , диваны, урны , опорные цоколи)</t>
  </si>
  <si>
    <t>Ведутся работы по реконструкции инженерных коммуникаций</t>
  </si>
  <si>
    <t>Строительно-монтажные работы завершены</t>
  </si>
  <si>
    <t>Проведен капитальный ремонт зданий по ул.Красноармейской 17, 19</t>
  </si>
  <si>
    <t>Реализация проекта начнется в 2017-2018 гг.</t>
  </si>
  <si>
    <t xml:space="preserve"> Газификация домов и насе-лённых пунктов: Газоснабжение района жилой застройки по ул. Народной,  ул. Средней и ул. Пригородной. Газификация жилых домов жилого массива 1-го отделения ОПХ «Колос». Инженерные сети мкр. Дивного пос. Индустриального. Газификация пос. Победитель, пос. Дружелюбного, пос. Колосистого, х. Восточного, х. Нового, х. Копанского. Газоснабжение пос. Пло-дородного, пос. Северного, пос. Краснолит, пос. Зеленопольского, пос. Российского-1, поселения «Излучина Кубани», пос. Октябрьского,      пос. Калинино-1 и других </t>
  </si>
  <si>
    <t>Установлены ограждения вдоль дорог  муниципального значения (ограждения вдоль дорог и ограждение кладбищ - 6,7 тыс.пог. м)</t>
  </si>
  <si>
    <t>Завершено строительство офиса врачей общей практики в пос.  Знакменском, закуплено оборудование</t>
  </si>
  <si>
    <t>Проектно-изыскательские работы, госэкспертиза проекта</t>
  </si>
  <si>
    <t xml:space="preserve">Реализация проекта начнется в 2015 году </t>
  </si>
  <si>
    <t>Строительно-монтажные работы , закупка оборудования</t>
  </si>
  <si>
    <t xml:space="preserve">Проектно-изыскательские работы,  в декабре заключен контракт на строительно-монтажные работы </t>
  </si>
  <si>
    <t>Строительно-монтажные работы,приобретиние  оборудования</t>
  </si>
  <si>
    <t>Проектно-изыскательские работы. Реализация проекта будет продлена на 2014 год</t>
  </si>
  <si>
    <t>Проектно-изыскательские работы.Реализация проекта будет продлена на 2014 год</t>
  </si>
  <si>
    <t>Выделенные средства направлены на изготовление сценических костюмов, информационно-методическое обеспечение деятельности центра и переподготовку кадров,а также для  участия в 3 -х Международных  и 2-х Всероссийских конкурсах и т.д.</t>
  </si>
  <si>
    <t>В ДОУ № 186 проведены сантехнические работы; в МУ Центр «Смена» - капитальный ремонт подсобных помещений</t>
  </si>
  <si>
    <t>36 школьных столовых оборудованы линиями свободной раздачи, которые позволяют учащимся осуществить  выбор блюд; произведена закупка посуды и мебели для пищеблоков школ; приобретён легковозводимый модуль для размещения столовой СОШ №17, произведён ремонт школьных пищеблоков и обеденных залов и т.д.</t>
  </si>
  <si>
    <t xml:space="preserve">В рамках реализации мероприятий краевой и муниципальной программ  за счёт вывода начальных классов из школ-садов (ДОУ № 181,63) введено  80 мест,  за счет восстановления зданий ДОУ (№ 169,96,170) - 315 мест </t>
  </si>
  <si>
    <t xml:space="preserve">В результате переоборудования помещений (столовых) в 19 ДОУ введено 395 мест </t>
  </si>
  <si>
    <t xml:space="preserve">В 2013 году закончили обучение по программе "Менеджмент в образовании" 20  работников ДОУ, из которых 9 -назначены заведующими дошкольными организациями </t>
  </si>
  <si>
    <t>Осуществлялась целевая поддержка инновационной деятельности МОУ,  награждены победители конкурса инновационных проектов (5 победителей из 36 участников), проведены муниципальные этапы предметных Олимпиад по 23 предметам, организовано участие 27 победителей краевых Олимпиад на Всероссийском этапе (15 стали победителями и призёрами Всероссийских предметных Олимпиад), организовано сетевое взаимодействие образовательных организаций посредством сети Интернет, подготовлено внедрение программы «Сетевой город», объединяющей все образовательные организации</t>
  </si>
  <si>
    <t>пос.Знаменский: строительно -монтажные работы, покупка спортивного оборудования.                                    ст. Старокорсунская - проектно-изыскательские работы</t>
  </si>
  <si>
    <t>Проведено 10 спортивно массовых мероприятий по месту жительства, спортакиада трудовых коллективов, физкультурные и спортивные мероприятия с инвалидами и т.д.</t>
  </si>
  <si>
    <t>Проведение концертов в выходные и праздничные дни</t>
  </si>
  <si>
    <t xml:space="preserve">Проектно-изыскательские работы перенесены на конец 2014 г. </t>
  </si>
  <si>
    <t>Участие в IV краевом фестивале-конкурсе детского художественного творчества "Адрес детства-Кубань", проведение II Международного фестиваля-конкурса "Звучи и пой", проведение городского фестиваля детского творчества "Планета детства и друзей", проведение VII городского фестиваля народной песни "Цвети и пой, кубанская столица", проведение зонального тура краевого конкурса исполнительного мастерства учащихся-солистов, проведение I Международного конкурса-выставки детского художественного творчества</t>
  </si>
  <si>
    <t>Направление учащихся и преподавателей на V Международный конкурс юношеского исполнительского искусства им. Г.В.Свиридова, XVIII Международный детский конкурс фортепианных дуэтов им. Л.А.Брук "Брат и сестра", IVМеждународный конкурс ансамблей народных инструментов, Международный фестиваль-конкурс оркестров и ансамблей русских народных инструментов</t>
  </si>
  <si>
    <t>Приобретение сувенирной книжной продукции, грамот, дипломов, сувениров, цветов</t>
  </si>
  <si>
    <t>Приобретение стеллажей</t>
  </si>
  <si>
    <t>Обеспечивалась деятельность 7 координаторов</t>
  </si>
  <si>
    <t>Приобретение цветочной продукции,оплата звукового, концертного, сценического оборудования,цифровой техники, изготовление буклетов,  услуг ведущих, творческих коллективов, услуг по организации и проведению КВН, по созданию телепередач,  проведению походов, выплата ежегодных стипендий молодым талантам и т.д.</t>
  </si>
  <si>
    <t>Проведены "Гагаринские чтения", выставка изобразительного искусства "Город мастеров",  традиционные городские  творческие фестивали, смотры-конкурсы, в которых приняли участие более 12500 школьников; приобретены спортивные костюмы, рубашки-поло, электронные книги, баннеры</t>
  </si>
  <si>
    <t xml:space="preserve">Инженерно-геологические изыскания, подготовка техусловий на разработку проектной документации, техинвентаризация с постановкой на кадастровый учет, визуальное обследование и подготовка акта историко-культурной экспертизы, подготовка технических планов, разработка схем газоснабжения, инженерно-геодезические изыскания </t>
  </si>
  <si>
    <t>Перенесено 5 км сетей канализации</t>
  </si>
  <si>
    <t>Осуществлена замена автоматики безопасности - на 3 котельных,  теплообменника - на 1 котельной</t>
  </si>
  <si>
    <t>Средства выделены в конце 2013 года, в настоящее время проходит процедура заключения контракта</t>
  </si>
  <si>
    <t>Велись строительно-монтажные работы</t>
  </si>
  <si>
    <t>Высажено:         -однолетники -760510 шт;                                 -двулетники - 577984 шт;                         -деревья -1698 шт;                               -кустарники - 43592 шт и др.</t>
  </si>
  <si>
    <t>Возмещались затраты на инженерные сети котеджного поселка "Зелёный берег" ст. Старокорсунская</t>
  </si>
  <si>
    <t xml:space="preserve">Ежемесячно проводились: информационно-консультационная работа по вопросам развития  малого и среднего предприни-мательства; заседания Экспертного совета на общественных началах по отраслевым проблемам развития малого и среднего предпринимательства и т.д. Предоставлялись субсидии 27 субъектам малого и среднего предпринимательства, в целях возмещения части затрат на приобретение основных фондов и нематериальных активов, субсидии на возмещение процентной ставки по кредитам - 5 субъектам малого и среднего предпринимательства </t>
  </si>
  <si>
    <t xml:space="preserve">Приобретены оргтехника, средства связи, технические средства защиты информации и прочее оборудование в сфере ИКТ </t>
  </si>
  <si>
    <t>Предоставлены субсидии одному хозяйству на выращивание семенного фонда</t>
  </si>
  <si>
    <t>Предоставлены субсидии 2 хозяйствам на покупку и содержание племенного скота</t>
  </si>
  <si>
    <t>Мероприятия, запланированные в программе,  выполнены в полном объеме</t>
  </si>
  <si>
    <t>Приобретены стационарные посты контроля загрязнения атмосферного воздуха, проведены эколого-просветительские мероприятия, включающие организацию конкурсов среди учащихся общеобразовательных учреждений города, издан ежегодный сборник "Состояние и охрана окружающей среды на территории мо г. Краснодар"; измерялся уровень содержания в атмосферном воздухе опасных загрязняющих веществ</t>
  </si>
  <si>
    <t>Выполнены работы по формированию земельных участков, поставлены на кадастровый учет (318 жилых домов)</t>
  </si>
  <si>
    <t xml:space="preserve">Социальная поддержка оказана 16 гражданам </t>
  </si>
  <si>
    <t>Созданы 529 рабочих мест</t>
  </si>
  <si>
    <t>Трудоустроено 6996 несовершеннолетних граждан, в том числе за счёт средств местного бюджета - 6558 человек</t>
  </si>
  <si>
    <t>Субсидии предоставлены 13866 гражданам</t>
  </si>
  <si>
    <t>Мероприятия, запланированные в программе на 2013 год -  выполнены</t>
  </si>
  <si>
    <t>В СМИ  опубликовано более 75 статей о профилактике экстремизма и гармонизации межнациональных отношений, подготовлено 12 выпусков газеты "Краснодарские Известия" - "Дом ста народов", проведено более 130 мероприятий и др.</t>
  </si>
  <si>
    <t>Проведено более 700 мероприятий, в которых приняли участие свыше 80 тыс. человек,    более 40 общественных организаций,  проведено 10 социологических опросов и т.д.</t>
  </si>
  <si>
    <t>Приобретены 100 комплектов систем видеонаблюдения; произведено проектирование работ по установке 136 видеокамер;  приобретено и установлено программное обеспечение на установку 100 видеокамер и тд.</t>
  </si>
  <si>
    <t>Предоставлены субсидии на производство сельскохозяйственной продукции и строительство теплиц (5 чел.)</t>
  </si>
  <si>
    <t xml:space="preserve">Проводились досуговые мероприятия по профилактике наркомании, алкоголизма и </t>
  </si>
  <si>
    <t xml:space="preserve">табакокурения (флеш-мобы, молодежные слеты, тематические  смены, фестивали и спортивные мероприятия). В целях профилактики асоциальных явлений в молодёжной среде органазована агитационная работа среди молодёжи о негативном воздействии наркомании на социально-психологическое развитие подрастающего поколения, проведено 25 профилактических антинаркотических акций «Патруль безопасности», в которых приняли участие  более 4 тысяч человек.  </t>
  </si>
  <si>
    <t>Строительно-монтажные работы</t>
  </si>
  <si>
    <t>Ведутся проектно-изыскательские работы</t>
  </si>
  <si>
    <t>Организовано 34 летних трудовых отряда дневного пребывания на базе ОУ (1390 чел.), проведены 15 тематических экспедиций (700 школьников) и  некатегорийные походы по 210 маршрутам для более 6000 учащихся и т.д.</t>
  </si>
  <si>
    <t>Участие в краевых фестивалях проводимых в этнокультурном комплексе "Атамань" ст. Тамань Темрюкского района, в зональном этапе краевого конкурса "Ты выбираешь сам", в V межрегиональном фестивале детских хореографических коллективов "В гостях у "Родничка"-2013", в IV Международном фестивале-конкурсе "Планета оф Старс", проведение фестиваля-конкурса "Адрес детства - Кубань"</t>
  </si>
  <si>
    <t>Издано и передано в образовательные учреждения 2 методических пособия по патриотическому воспитанию молодежи, проведено 15 конкурсов, соревнований, турниров, фестивалей,оплачены услуги по авторской реконструкции  исторических событий,  изготовлению граммот и баннера, сублим. табличек, буклетов и т.д., авторским мастер-классам, услуги по предоставлению звукового и светового оборудования и др.</t>
  </si>
  <si>
    <t xml:space="preserve">Обеспечение инженерной инфраструктурой жилых домов, строительство которых осуществлялось с привлечением денежных средств граждан, обязательства перед которыми не исполнены застройщиками: 107 тыс.кв.м. - 2089 квартир 
</t>
  </si>
  <si>
    <t>Проектно-изыскательские работы  2-х переходов: ул. Вишняковой (Вещевой рынок) и ул. Красных Партизан (КМЛДО)</t>
  </si>
  <si>
    <t>Увеличена степень оснащённости материально-технической базы подразделений муниципальной пожарной охраны на 70%, колличество людей, спасенных на пожарах - 225 чел, количество людей, охваченных противопожарной пропагандой - 30000 чел.</t>
  </si>
  <si>
    <t>Организованы и проведены социально значимые мероприятия, направленные на поддержку семьи и детей, семейных ценностей и традиций, на пропаганду усыновления детей-сирот и детей, оставшихся без попечения родителей, на повышение роли отца в воспитании детей. В рамках мероприятий приняло участие более 8000 детей.</t>
  </si>
  <si>
    <t xml:space="preserve">Проведились военно-патриотические, оборонно-массовые, спортивные и физкультурно-оздоровительные мероприятия с участием казачьих обществ Кубанского войскового казачьего общества и др.
</t>
  </si>
  <si>
    <t>Обеспечение творческих коллективов и отдельных исполнителей сценическими костюмами, обувью, музыкальными инструментами, фонограммами</t>
  </si>
  <si>
    <t>Примечание</t>
  </si>
  <si>
    <t>Наименование мероприятия, объектов</t>
  </si>
  <si>
    <t>Объем финансирования, тысяч рублей</t>
  </si>
</sst>
</file>

<file path=xl/styles.xml><?xml version="1.0" encoding="utf-8"?>
<styleSheet xmlns="http://schemas.openxmlformats.org/spreadsheetml/2006/main">
  <numFmts count="2">
    <numFmt numFmtId="164" formatCode="0.0"/>
    <numFmt numFmtId="165" formatCode="#,##0.0"/>
  </numFmts>
  <fonts count="15">
    <font>
      <sz val="11"/>
      <color theme="1"/>
      <name val="Calibri"/>
      <family val="2"/>
      <charset val="204"/>
      <scheme val="minor"/>
    </font>
    <font>
      <sz val="12"/>
      <color theme="1"/>
      <name val="Times New Roman"/>
      <family val="1"/>
      <charset val="204"/>
    </font>
    <font>
      <sz val="10"/>
      <color theme="1"/>
      <name val="Times New Roman"/>
      <family val="1"/>
      <charset val="204"/>
    </font>
    <font>
      <sz val="11"/>
      <color rgb="FFFF0000"/>
      <name val="Calibri"/>
      <family val="2"/>
      <charset val="204"/>
      <scheme val="minor"/>
    </font>
    <font>
      <sz val="10"/>
      <name val="Times New Roman"/>
      <family val="1"/>
      <charset val="204"/>
    </font>
    <font>
      <sz val="11"/>
      <name val="Times New Roman"/>
      <family val="1"/>
      <charset val="204"/>
    </font>
    <font>
      <sz val="12"/>
      <name val="Times New Roman"/>
      <family val="1"/>
      <charset val="204"/>
    </font>
    <font>
      <sz val="11"/>
      <name val="Calibri"/>
      <family val="2"/>
      <charset val="204"/>
      <scheme val="minor"/>
    </font>
    <font>
      <b/>
      <sz val="12"/>
      <name val="Times New Roman"/>
      <family val="1"/>
      <charset val="204"/>
    </font>
    <font>
      <sz val="9"/>
      <name val="Times New Roman"/>
      <family val="1"/>
      <charset val="204"/>
    </font>
    <font>
      <b/>
      <sz val="11"/>
      <name val="Times New Roman"/>
      <family val="1"/>
      <charset val="204"/>
    </font>
    <font>
      <b/>
      <sz val="10"/>
      <name val="Times New Roman"/>
      <family val="1"/>
      <charset val="204"/>
    </font>
    <font>
      <sz val="9.5"/>
      <name val="Times New Roman"/>
      <family val="1"/>
      <charset val="204"/>
    </font>
    <font>
      <sz val="10"/>
      <name val="Calibri"/>
      <family val="2"/>
      <charset val="204"/>
      <scheme val="minor"/>
    </font>
    <font>
      <sz val="8"/>
      <name val="Times New Roman"/>
      <family val="1"/>
      <charset val="204"/>
    </font>
  </fonts>
  <fills count="4">
    <fill>
      <patternFill patternType="none"/>
    </fill>
    <fill>
      <patternFill patternType="gray125"/>
    </fill>
    <fill>
      <patternFill patternType="solid">
        <fgColor theme="0"/>
        <bgColor indexed="64"/>
      </patternFill>
    </fill>
    <fill>
      <patternFill patternType="solid">
        <fgColor theme="3" tint="0.7999816888943144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65">
    <xf numFmtId="0" fontId="0" fillId="0" borderId="0" xfId="0"/>
    <xf numFmtId="165" fontId="0" fillId="0" borderId="0" xfId="0" applyNumberFormat="1"/>
    <xf numFmtId="0" fontId="3" fillId="0" borderId="0" xfId="0" applyFont="1"/>
    <xf numFmtId="0" fontId="2" fillId="0" borderId="0" xfId="0" applyFont="1" applyBorder="1" applyAlignment="1">
      <alignment horizontal="center" vertical="top" wrapText="1"/>
    </xf>
    <xf numFmtId="0" fontId="1" fillId="0" borderId="0" xfId="0" applyFont="1" applyBorder="1" applyAlignment="1">
      <alignment horizontal="center" vertical="center" wrapText="1"/>
    </xf>
    <xf numFmtId="164" fontId="0" fillId="0" borderId="0" xfId="0" applyNumberFormat="1"/>
    <xf numFmtId="0" fontId="0" fillId="3" borderId="0" xfId="0" applyFill="1"/>
    <xf numFmtId="0" fontId="4" fillId="2" borderId="1" xfId="0" applyFont="1" applyFill="1" applyBorder="1" applyAlignment="1">
      <alignment horizontal="left" vertical="top" wrapText="1"/>
    </xf>
    <xf numFmtId="0" fontId="7" fillId="2" borderId="0" xfId="0" applyFont="1" applyFill="1"/>
    <xf numFmtId="0" fontId="4" fillId="2" borderId="1" xfId="0" applyFont="1" applyFill="1" applyBorder="1" applyAlignment="1">
      <alignment vertical="top" wrapText="1"/>
    </xf>
    <xf numFmtId="165" fontId="4" fillId="2" borderId="1" xfId="0" applyNumberFormat="1" applyFont="1" applyFill="1" applyBorder="1" applyAlignment="1">
      <alignment horizontal="center" vertical="center" wrapText="1"/>
    </xf>
    <xf numFmtId="0" fontId="6" fillId="2" borderId="0" xfId="0" applyFont="1" applyFill="1" applyBorder="1" applyAlignment="1">
      <alignment horizontal="center" vertical="center" wrapText="1"/>
    </xf>
    <xf numFmtId="0" fontId="5" fillId="2" borderId="1" xfId="0" applyFont="1" applyFill="1" applyBorder="1" applyAlignment="1">
      <alignment horizontal="center" vertical="top" wrapText="1"/>
    </xf>
    <xf numFmtId="0" fontId="7" fillId="2" borderId="1" xfId="0" applyFont="1" applyFill="1" applyBorder="1" applyAlignment="1">
      <alignment vertical="top" wrapText="1"/>
    </xf>
    <xf numFmtId="0" fontId="6" fillId="2" borderId="1" xfId="0" applyFont="1" applyFill="1" applyBorder="1" applyAlignment="1">
      <alignment horizontal="center" vertical="top" wrapText="1"/>
    </xf>
    <xf numFmtId="0" fontId="6" fillId="2" borderId="1" xfId="0" applyFont="1" applyFill="1" applyBorder="1" applyAlignment="1">
      <alignment horizontal="center" vertical="center" wrapText="1"/>
    </xf>
    <xf numFmtId="0" fontId="8" fillId="2" borderId="1" xfId="0" applyFont="1" applyFill="1" applyBorder="1" applyAlignment="1">
      <alignment horizontal="left" vertical="center" wrapText="1"/>
    </xf>
    <xf numFmtId="164" fontId="6" fillId="2" borderId="1" xfId="0" applyNumberFormat="1" applyFont="1" applyFill="1" applyBorder="1" applyAlignment="1">
      <alignment horizontal="center" vertical="center" wrapText="1"/>
    </xf>
    <xf numFmtId="0" fontId="8" fillId="2" borderId="1" xfId="0" applyFont="1" applyFill="1" applyBorder="1" applyAlignment="1">
      <alignment horizontal="center" vertical="center" wrapText="1"/>
    </xf>
    <xf numFmtId="0" fontId="6" fillId="2" borderId="1" xfId="0" applyFont="1" applyFill="1" applyBorder="1" applyAlignment="1">
      <alignment horizontal="left" vertical="top" wrapText="1"/>
    </xf>
    <xf numFmtId="0" fontId="4" fillId="2" borderId="1" xfId="0" applyFont="1" applyFill="1" applyBorder="1" applyAlignment="1">
      <alignment horizontal="center" vertical="center" wrapText="1"/>
    </xf>
    <xf numFmtId="164" fontId="4" fillId="2" borderId="1" xfId="0" applyNumberFormat="1" applyFont="1" applyFill="1" applyBorder="1" applyAlignment="1">
      <alignment horizontal="center" vertical="center" wrapText="1"/>
    </xf>
    <xf numFmtId="0" fontId="7" fillId="2" borderId="1" xfId="0" applyFont="1" applyFill="1" applyBorder="1"/>
    <xf numFmtId="0" fontId="8" fillId="2" borderId="1" xfId="0" applyFont="1" applyFill="1" applyBorder="1" applyAlignment="1">
      <alignment horizontal="left" vertical="top" wrapText="1"/>
    </xf>
    <xf numFmtId="165" fontId="4" fillId="2" borderId="1" xfId="0" applyNumberFormat="1" applyFont="1" applyFill="1" applyBorder="1" applyAlignment="1">
      <alignment vertical="center" wrapText="1"/>
    </xf>
    <xf numFmtId="165" fontId="9" fillId="2" borderId="1" xfId="0" applyNumberFormat="1" applyFont="1" applyFill="1" applyBorder="1" applyAlignment="1">
      <alignment vertical="center" wrapText="1"/>
    </xf>
    <xf numFmtId="16" fontId="8" fillId="2" borderId="1" xfId="0" applyNumberFormat="1" applyFont="1" applyFill="1" applyBorder="1" applyAlignment="1">
      <alignment horizontal="center" vertical="top" wrapText="1"/>
    </xf>
    <xf numFmtId="0" fontId="5" fillId="2" borderId="1" xfId="0" applyFont="1" applyFill="1" applyBorder="1" applyAlignment="1">
      <alignment vertical="top" wrapText="1"/>
    </xf>
    <xf numFmtId="0" fontId="6" fillId="2" borderId="1" xfId="0" applyFont="1" applyFill="1" applyBorder="1" applyAlignment="1">
      <alignment vertical="top" wrapText="1"/>
    </xf>
    <xf numFmtId="16" fontId="6" fillId="2" borderId="1" xfId="0" applyNumberFormat="1" applyFont="1" applyFill="1" applyBorder="1" applyAlignment="1">
      <alignment horizontal="center" vertical="top" wrapText="1"/>
    </xf>
    <xf numFmtId="0" fontId="4" fillId="2" borderId="0" xfId="0" applyFont="1" applyFill="1" applyBorder="1" applyAlignment="1">
      <alignment vertical="top" wrapText="1"/>
    </xf>
    <xf numFmtId="16" fontId="5" fillId="2" borderId="1" xfId="0" applyNumberFormat="1" applyFont="1" applyFill="1" applyBorder="1" applyAlignment="1">
      <alignment horizontal="center" vertical="top" wrapText="1"/>
    </xf>
    <xf numFmtId="0" fontId="4" fillId="2" borderId="1" xfId="0" applyFont="1" applyFill="1" applyBorder="1" applyAlignment="1">
      <alignment vertical="center" wrapText="1"/>
    </xf>
    <xf numFmtId="0" fontId="7" fillId="2" borderId="0" xfId="0" applyFont="1" applyFill="1" applyAlignment="1">
      <alignment wrapText="1"/>
    </xf>
    <xf numFmtId="16" fontId="10" fillId="2" borderId="1" xfId="0" applyNumberFormat="1" applyFont="1" applyFill="1" applyBorder="1" applyAlignment="1">
      <alignment horizontal="center" vertical="top" wrapText="1"/>
    </xf>
    <xf numFmtId="0" fontId="7" fillId="2" borderId="0" xfId="0" applyFont="1" applyFill="1" applyAlignment="1">
      <alignment vertical="top" wrapText="1"/>
    </xf>
    <xf numFmtId="0" fontId="5" fillId="2" borderId="1" xfId="0" applyFont="1" applyFill="1" applyBorder="1" applyAlignment="1">
      <alignment horizontal="left" vertical="top" wrapText="1"/>
    </xf>
    <xf numFmtId="0" fontId="4" fillId="2" borderId="1" xfId="0" applyFont="1" applyFill="1" applyBorder="1" applyAlignment="1">
      <alignment horizontal="center" vertical="top" wrapText="1"/>
    </xf>
    <xf numFmtId="164" fontId="4" fillId="2" borderId="1" xfId="0" applyNumberFormat="1" applyFont="1" applyFill="1" applyBorder="1" applyAlignment="1">
      <alignment vertical="center" wrapText="1"/>
    </xf>
    <xf numFmtId="14" fontId="4" fillId="2" borderId="1" xfId="0" applyNumberFormat="1" applyFont="1" applyFill="1" applyBorder="1" applyAlignment="1">
      <alignment horizontal="center" vertical="top"/>
    </xf>
    <xf numFmtId="0" fontId="11" fillId="2" borderId="1" xfId="0" applyFont="1" applyFill="1" applyBorder="1" applyAlignment="1">
      <alignment horizontal="center" vertical="top" wrapText="1"/>
    </xf>
    <xf numFmtId="0" fontId="12" fillId="2" borderId="1" xfId="0" applyFont="1" applyFill="1" applyBorder="1" applyAlignment="1">
      <alignment horizontal="left" vertical="top" wrapText="1"/>
    </xf>
    <xf numFmtId="0" fontId="13" fillId="2" borderId="1" xfId="0" applyFont="1" applyFill="1" applyBorder="1" applyAlignment="1">
      <alignment vertical="center"/>
    </xf>
    <xf numFmtId="165" fontId="4" fillId="2" borderId="1" xfId="0" applyNumberFormat="1" applyFont="1" applyFill="1" applyBorder="1" applyAlignment="1">
      <alignment horizontal="center" vertical="top" wrapText="1"/>
    </xf>
    <xf numFmtId="0" fontId="6" fillId="2" borderId="1" xfId="0" applyFont="1" applyFill="1" applyBorder="1" applyAlignment="1">
      <alignment horizontal="left" vertical="top" wrapText="1" indent="5"/>
    </xf>
    <xf numFmtId="165" fontId="6" fillId="2" borderId="1" xfId="0" applyNumberFormat="1" applyFont="1" applyFill="1" applyBorder="1" applyAlignment="1">
      <alignment horizontal="center" vertical="top" wrapText="1"/>
    </xf>
    <xf numFmtId="0" fontId="8" fillId="2" borderId="1" xfId="0" applyFont="1" applyFill="1" applyBorder="1" applyAlignment="1">
      <alignment horizontal="center" vertical="top" wrapText="1"/>
    </xf>
    <xf numFmtId="165" fontId="9" fillId="2" borderId="1" xfId="0" applyNumberFormat="1" applyFont="1" applyFill="1" applyBorder="1" applyAlignment="1">
      <alignment horizontal="center" vertical="center" wrapText="1"/>
    </xf>
    <xf numFmtId="165" fontId="14" fillId="2" borderId="1" xfId="0" applyNumberFormat="1" applyFont="1" applyFill="1" applyBorder="1" applyAlignment="1">
      <alignment horizontal="center" vertical="center" wrapText="1"/>
    </xf>
    <xf numFmtId="0" fontId="6" fillId="2" borderId="0" xfId="0" applyFont="1" applyFill="1" applyBorder="1" applyAlignment="1">
      <alignment horizontal="center" vertical="top" wrapText="1"/>
    </xf>
    <xf numFmtId="0" fontId="5" fillId="2" borderId="0" xfId="0" applyFont="1" applyFill="1" applyAlignment="1">
      <alignment wrapText="1"/>
    </xf>
    <xf numFmtId="165" fontId="14" fillId="2" borderId="0" xfId="0" applyNumberFormat="1" applyFont="1" applyFill="1" applyBorder="1" applyAlignment="1">
      <alignment horizontal="center" vertical="top" wrapText="1"/>
    </xf>
    <xf numFmtId="0" fontId="14" fillId="2" borderId="0" xfId="0" applyFont="1" applyFill="1" applyBorder="1" applyAlignment="1">
      <alignment horizontal="center" vertical="top" wrapText="1"/>
    </xf>
    <xf numFmtId="0" fontId="6" fillId="2" borderId="0" xfId="0" applyFont="1" applyFill="1" applyBorder="1" applyAlignment="1">
      <alignment vertical="top" wrapText="1"/>
    </xf>
    <xf numFmtId="165" fontId="6" fillId="2" borderId="0" xfId="0" applyNumberFormat="1" applyFont="1" applyFill="1" applyBorder="1" applyAlignment="1">
      <alignment vertical="top" wrapText="1"/>
    </xf>
    <xf numFmtId="0" fontId="6" fillId="2" borderId="0" xfId="0" applyFont="1" applyFill="1" applyBorder="1" applyAlignment="1">
      <alignment horizontal="left" vertical="top" wrapText="1"/>
    </xf>
    <xf numFmtId="0" fontId="6" fillId="2" borderId="0" xfId="0" applyFont="1" applyFill="1" applyBorder="1" applyAlignment="1">
      <alignment horizontal="center" vertical="center" wrapText="1"/>
    </xf>
    <xf numFmtId="0" fontId="6" fillId="2" borderId="1" xfId="0" applyFont="1" applyFill="1" applyBorder="1" applyAlignment="1">
      <alignment horizontal="center" vertical="top" wrapText="1"/>
    </xf>
    <xf numFmtId="0" fontId="6" fillId="2" borderId="1" xfId="0" applyFont="1" applyFill="1" applyBorder="1" applyAlignment="1">
      <alignment horizontal="left" vertical="top" wrapText="1" indent="5"/>
    </xf>
    <xf numFmtId="0" fontId="11" fillId="2" borderId="1" xfId="0" applyFont="1" applyFill="1" applyBorder="1" applyAlignment="1">
      <alignment horizontal="center" vertical="top" wrapText="1"/>
    </xf>
    <xf numFmtId="0" fontId="6" fillId="2" borderId="1" xfId="0" applyFont="1" applyFill="1" applyBorder="1" applyAlignment="1">
      <alignment horizontal="center" vertical="center" wrapText="1"/>
    </xf>
    <xf numFmtId="0" fontId="5" fillId="2" borderId="1" xfId="0" applyFont="1" applyFill="1" applyBorder="1" applyAlignment="1">
      <alignment horizontal="center" vertical="top" wrapText="1"/>
    </xf>
    <xf numFmtId="0" fontId="4" fillId="2" borderId="2" xfId="0" applyFont="1" applyFill="1" applyBorder="1" applyAlignment="1">
      <alignment horizontal="left" vertical="top" wrapText="1"/>
    </xf>
    <xf numFmtId="0" fontId="4" fillId="2" borderId="3" xfId="0" applyFont="1" applyFill="1" applyBorder="1" applyAlignment="1">
      <alignment horizontal="left" vertical="top" wrapText="1"/>
    </xf>
    <xf numFmtId="0" fontId="4" fillId="2" borderId="4" xfId="0" applyFont="1" applyFill="1" applyBorder="1" applyAlignment="1">
      <alignment horizontal="left" vertical="top" wrapText="1"/>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T244"/>
  <sheetViews>
    <sheetView tabSelected="1" zoomScale="97" zoomScaleNormal="97" workbookViewId="0">
      <pane xSplit="3" ySplit="7" topLeftCell="D160" activePane="bottomRight" state="frozen"/>
      <selection activeCell="A6" sqref="A6"/>
      <selection pane="topRight" activeCell="D6" sqref="D6"/>
      <selection pane="bottomLeft" activeCell="A8" sqref="A8"/>
      <selection pane="bottomRight" activeCell="A4" sqref="A4:L4"/>
    </sheetView>
  </sheetViews>
  <sheetFormatPr defaultRowHeight="15"/>
  <cols>
    <col min="1" max="1" width="7.5703125" style="8" customWidth="1"/>
    <col min="2" max="2" width="23.7109375" style="8" customWidth="1"/>
    <col min="3" max="3" width="11" style="8" customWidth="1"/>
    <col min="4" max="4" width="12.28515625" style="8" bestFit="1" customWidth="1"/>
    <col min="5" max="5" width="10.140625" style="8" bestFit="1" customWidth="1"/>
    <col min="6" max="6" width="9.7109375" style="8" bestFit="1" customWidth="1"/>
    <col min="7" max="7" width="8.28515625" style="8" customWidth="1"/>
    <col min="8" max="8" width="8.42578125" style="8" customWidth="1"/>
    <col min="9" max="9" width="8.5703125" style="8" customWidth="1"/>
    <col min="10" max="10" width="8.7109375" style="8" customWidth="1"/>
    <col min="11" max="11" width="8.140625" style="8" customWidth="1"/>
    <col min="12" max="12" width="19.7109375" style="8" customWidth="1"/>
    <col min="13" max="13" width="14.140625" style="8" customWidth="1"/>
    <col min="14" max="14" width="10.7109375" bestFit="1" customWidth="1"/>
    <col min="15" max="16" width="9.28515625" bestFit="1" customWidth="1"/>
    <col min="20" max="20" width="9.28515625" bestFit="1" customWidth="1"/>
  </cols>
  <sheetData>
    <row r="1" spans="1:14" ht="62.25" hidden="1" customHeight="1">
      <c r="I1" s="56" t="s">
        <v>12</v>
      </c>
      <c r="J1" s="56"/>
      <c r="K1" s="56"/>
      <c r="L1" s="56"/>
    </row>
    <row r="2" spans="1:14" ht="15.75" customHeight="1">
      <c r="I2" s="11"/>
      <c r="J2" s="11"/>
      <c r="K2" s="11"/>
      <c r="L2" s="11"/>
    </row>
    <row r="4" spans="1:14" ht="32.25" customHeight="1">
      <c r="A4" s="56" t="s">
        <v>421</v>
      </c>
      <c r="B4" s="56"/>
      <c r="C4" s="56"/>
      <c r="D4" s="56"/>
      <c r="E4" s="56"/>
      <c r="F4" s="56"/>
      <c r="G4" s="56"/>
      <c r="H4" s="56"/>
      <c r="I4" s="56"/>
      <c r="J4" s="56"/>
      <c r="K4" s="56"/>
      <c r="L4" s="56"/>
    </row>
    <row r="6" spans="1:14" ht="33.75" customHeight="1">
      <c r="A6" s="61" t="s">
        <v>0</v>
      </c>
      <c r="B6" s="61" t="s">
        <v>535</v>
      </c>
      <c r="C6" s="61" t="s">
        <v>420</v>
      </c>
      <c r="D6" s="61" t="s">
        <v>536</v>
      </c>
      <c r="E6" s="61"/>
      <c r="F6" s="61"/>
      <c r="G6" s="61"/>
      <c r="H6" s="61"/>
      <c r="I6" s="61"/>
      <c r="J6" s="61"/>
      <c r="K6" s="61"/>
      <c r="L6" s="12"/>
    </row>
    <row r="7" spans="1:14" ht="30" customHeight="1">
      <c r="A7" s="61"/>
      <c r="B7" s="61"/>
      <c r="C7" s="61"/>
      <c r="D7" s="61" t="s">
        <v>1</v>
      </c>
      <c r="E7" s="61"/>
      <c r="F7" s="61" t="s">
        <v>2</v>
      </c>
      <c r="G7" s="61"/>
      <c r="H7" s="61" t="s">
        <v>3</v>
      </c>
      <c r="I7" s="61"/>
      <c r="J7" s="61" t="s">
        <v>7</v>
      </c>
      <c r="K7" s="61"/>
      <c r="L7" s="12" t="s">
        <v>534</v>
      </c>
      <c r="N7" s="4"/>
    </row>
    <row r="8" spans="1:14" ht="24.75" customHeight="1">
      <c r="A8" s="61"/>
      <c r="B8" s="61"/>
      <c r="C8" s="61"/>
      <c r="D8" s="12" t="s">
        <v>4</v>
      </c>
      <c r="E8" s="12" t="s">
        <v>5</v>
      </c>
      <c r="F8" s="12" t="s">
        <v>4</v>
      </c>
      <c r="G8" s="12" t="s">
        <v>5</v>
      </c>
      <c r="H8" s="12" t="s">
        <v>4</v>
      </c>
      <c r="I8" s="12" t="s">
        <v>5</v>
      </c>
      <c r="J8" s="12" t="s">
        <v>4</v>
      </c>
      <c r="K8" s="12" t="s">
        <v>5</v>
      </c>
      <c r="L8" s="13"/>
    </row>
    <row r="9" spans="1:14" ht="15.75">
      <c r="A9" s="14">
        <v>1</v>
      </c>
      <c r="B9" s="14">
        <v>2</v>
      </c>
      <c r="C9" s="14">
        <v>3</v>
      </c>
      <c r="D9" s="14">
        <v>4</v>
      </c>
      <c r="E9" s="14">
        <v>5</v>
      </c>
      <c r="F9" s="14">
        <v>6</v>
      </c>
      <c r="G9" s="14">
        <v>7</v>
      </c>
      <c r="H9" s="14">
        <v>8</v>
      </c>
      <c r="I9" s="14">
        <v>9</v>
      </c>
      <c r="J9" s="14">
        <v>10</v>
      </c>
      <c r="K9" s="14">
        <v>11</v>
      </c>
      <c r="L9" s="14">
        <v>12</v>
      </c>
    </row>
    <row r="10" spans="1:14" ht="15.75">
      <c r="A10" s="60" t="s">
        <v>8</v>
      </c>
      <c r="B10" s="60"/>
      <c r="C10" s="60"/>
      <c r="D10" s="60"/>
      <c r="E10" s="60"/>
      <c r="F10" s="60"/>
      <c r="G10" s="60"/>
      <c r="H10" s="60"/>
      <c r="I10" s="60"/>
      <c r="J10" s="60"/>
      <c r="K10" s="60"/>
      <c r="L10" s="60"/>
    </row>
    <row r="11" spans="1:14" ht="15.75">
      <c r="A11" s="15"/>
      <c r="B11" s="16" t="s">
        <v>433</v>
      </c>
      <c r="C11" s="15"/>
      <c r="D11" s="17">
        <f>D12+D13</f>
        <v>2378.8000000000002</v>
      </c>
      <c r="E11" s="17">
        <f>E12+E13</f>
        <v>2356.3249999999998</v>
      </c>
      <c r="F11" s="17">
        <f t="shared" ref="F11:K11" si="0">F12+F14</f>
        <v>200</v>
      </c>
      <c r="G11" s="17">
        <f t="shared" si="0"/>
        <v>187.32499999999999</v>
      </c>
      <c r="H11" s="17">
        <f>H12+H13</f>
        <v>2178.8000000000002</v>
      </c>
      <c r="I11" s="17">
        <f>I12+I13</f>
        <v>2169</v>
      </c>
      <c r="J11" s="17">
        <f t="shared" si="0"/>
        <v>0</v>
      </c>
      <c r="K11" s="17">
        <f t="shared" si="0"/>
        <v>0</v>
      </c>
      <c r="L11" s="15"/>
      <c r="N11" s="5"/>
    </row>
    <row r="12" spans="1:14" ht="94.5">
      <c r="A12" s="18" t="s">
        <v>13</v>
      </c>
      <c r="B12" s="19" t="s">
        <v>14</v>
      </c>
      <c r="C12" s="20" t="s">
        <v>15</v>
      </c>
      <c r="D12" s="21">
        <f>F12</f>
        <v>200</v>
      </c>
      <c r="E12" s="20">
        <f>G12+I12</f>
        <v>187.32499999999999</v>
      </c>
      <c r="F12" s="21">
        <v>200</v>
      </c>
      <c r="G12" s="20">
        <v>187.32499999999999</v>
      </c>
      <c r="H12" s="20"/>
      <c r="I12" s="15"/>
      <c r="J12" s="15"/>
      <c r="K12" s="15"/>
      <c r="L12" s="9" t="s">
        <v>472</v>
      </c>
      <c r="N12" s="5"/>
    </row>
    <row r="13" spans="1:14" ht="76.5">
      <c r="A13" s="18" t="s">
        <v>16</v>
      </c>
      <c r="B13" s="19" t="s">
        <v>17</v>
      </c>
      <c r="C13" s="20" t="s">
        <v>15</v>
      </c>
      <c r="D13" s="20">
        <f>H13</f>
        <v>2178.8000000000002</v>
      </c>
      <c r="E13" s="21">
        <f>G14+I13</f>
        <v>2169</v>
      </c>
      <c r="F13" s="21"/>
      <c r="G13" s="20"/>
      <c r="H13" s="20">
        <v>2178.8000000000002</v>
      </c>
      <c r="I13" s="21">
        <v>2169</v>
      </c>
      <c r="J13" s="15"/>
      <c r="K13" s="15"/>
      <c r="L13" s="9" t="s">
        <v>521</v>
      </c>
      <c r="N13" s="5"/>
    </row>
    <row r="14" spans="1:14" ht="184.5" customHeight="1">
      <c r="A14" s="22"/>
      <c r="B14" s="22"/>
      <c r="C14" s="22"/>
      <c r="D14" s="22"/>
      <c r="E14" s="22"/>
      <c r="F14" s="20"/>
      <c r="G14" s="20"/>
      <c r="H14" s="22"/>
      <c r="I14" s="22"/>
      <c r="J14" s="15"/>
      <c r="K14" s="15"/>
      <c r="L14" s="9" t="s">
        <v>522</v>
      </c>
    </row>
    <row r="15" spans="1:14" ht="15.75">
      <c r="A15" s="57" t="s">
        <v>11</v>
      </c>
      <c r="B15" s="57"/>
      <c r="C15" s="57"/>
      <c r="D15" s="57"/>
      <c r="E15" s="57"/>
      <c r="F15" s="57"/>
      <c r="G15" s="57"/>
      <c r="H15" s="57"/>
      <c r="I15" s="57"/>
      <c r="J15" s="57"/>
      <c r="K15" s="57"/>
      <c r="L15" s="57"/>
    </row>
    <row r="16" spans="1:14" ht="15.75">
      <c r="A16" s="14"/>
      <c r="B16" s="23" t="s">
        <v>433</v>
      </c>
      <c r="C16" s="14"/>
      <c r="D16" s="24">
        <f>D17+D41+D47+D50+D80+D81+D82</f>
        <v>1538142.9</v>
      </c>
      <c r="E16" s="24">
        <f t="shared" ref="E16:K16" si="1">E17+E41+E47+E50+E80+E81+E82</f>
        <v>805237.90000000014</v>
      </c>
      <c r="F16" s="24">
        <f t="shared" si="1"/>
        <v>1057204.3</v>
      </c>
      <c r="G16" s="25">
        <f t="shared" si="1"/>
        <v>548643.63</v>
      </c>
      <c r="H16" s="24">
        <f t="shared" si="1"/>
        <v>480938.60000000003</v>
      </c>
      <c r="I16" s="24">
        <f t="shared" si="1"/>
        <v>256594.27</v>
      </c>
      <c r="J16" s="24">
        <f t="shared" si="1"/>
        <v>0</v>
      </c>
      <c r="K16" s="24">
        <f t="shared" si="1"/>
        <v>0</v>
      </c>
      <c r="L16" s="14"/>
      <c r="N16" s="1"/>
    </row>
    <row r="17" spans="1:20" ht="62.25" customHeight="1">
      <c r="A17" s="26" t="s">
        <v>18</v>
      </c>
      <c r="B17" s="27" t="s">
        <v>19</v>
      </c>
      <c r="C17" s="20" t="s">
        <v>15</v>
      </c>
      <c r="D17" s="24">
        <f>D18+D19+D20+D21+D22+D23+D24+D25+D26+D27+D28+D29+D30+D31+D32+D33+D34+D35+D36+D37+D38+D39+D40</f>
        <v>1076602.7</v>
      </c>
      <c r="E17" s="24">
        <f>E18+E19+E20+E21+E22+E23+E24+E25+E26+E27+E28+E29+E30+E31+E32+E33+E34+E35+E36+E36+E37+E38+E39+E40</f>
        <v>477906</v>
      </c>
      <c r="F17" s="24">
        <f t="shared" ref="F17:H17" si="2">F18+F19+F20+F21+F22+F23+F24+F25+F26+F27+F28+F29+F30+F31+F32+F33+F34+F35+F36+F37+F38+F39+F40</f>
        <v>838807.9</v>
      </c>
      <c r="G17" s="24">
        <f>G18+G19+G20+G21+G22+G23+G24+G25+G26+G27+G28+G29+G30+G31+G32+G33+G34+G35+G36+G36+G37+G38+G39+G40</f>
        <v>395291.83</v>
      </c>
      <c r="H17" s="24">
        <f t="shared" si="2"/>
        <v>237794.80000000002</v>
      </c>
      <c r="I17" s="24">
        <f>I18+I19+I20+I21+I22+I23+I24+I25+I26+I27+I28+I29+I30+I31+I32+I33+I34+I35+I36+I36+I37+I38+I39+I40</f>
        <v>82614.17</v>
      </c>
      <c r="J17" s="28"/>
      <c r="K17" s="28"/>
      <c r="L17" s="28"/>
      <c r="N17" s="1"/>
      <c r="T17" s="1"/>
    </row>
    <row r="18" spans="1:20" ht="60.75" customHeight="1">
      <c r="A18" s="29" t="s">
        <v>21</v>
      </c>
      <c r="B18" s="27" t="s">
        <v>20</v>
      </c>
      <c r="C18" s="20" t="s">
        <v>15</v>
      </c>
      <c r="D18" s="24">
        <f t="shared" ref="D18:D25" si="3">F18+H18</f>
        <v>2300</v>
      </c>
      <c r="E18" s="10">
        <f>G18+I18</f>
        <v>230</v>
      </c>
      <c r="F18" s="10">
        <v>2070</v>
      </c>
      <c r="G18" s="10">
        <v>0</v>
      </c>
      <c r="H18" s="10">
        <v>230</v>
      </c>
      <c r="I18" s="10">
        <v>230</v>
      </c>
      <c r="J18" s="28"/>
      <c r="K18" s="28"/>
      <c r="L18" s="9" t="s">
        <v>473</v>
      </c>
    </row>
    <row r="19" spans="1:20" ht="60">
      <c r="A19" s="29" t="s">
        <v>22</v>
      </c>
      <c r="B19" s="27" t="s">
        <v>23</v>
      </c>
      <c r="C19" s="20" t="s">
        <v>15</v>
      </c>
      <c r="D19" s="24">
        <f t="shared" si="3"/>
        <v>2800</v>
      </c>
      <c r="E19" s="10">
        <f>G19+I19</f>
        <v>280</v>
      </c>
      <c r="F19" s="10">
        <v>2520</v>
      </c>
      <c r="G19" s="10">
        <v>0</v>
      </c>
      <c r="H19" s="10">
        <v>280</v>
      </c>
      <c r="I19" s="10">
        <v>280</v>
      </c>
      <c r="J19" s="28"/>
      <c r="K19" s="28"/>
      <c r="L19" s="9" t="s">
        <v>473</v>
      </c>
    </row>
    <row r="20" spans="1:20" ht="60">
      <c r="A20" s="29" t="s">
        <v>25</v>
      </c>
      <c r="B20" s="27" t="s">
        <v>24</v>
      </c>
      <c r="C20" s="20" t="s">
        <v>15</v>
      </c>
      <c r="D20" s="24">
        <f t="shared" si="3"/>
        <v>10000</v>
      </c>
      <c r="E20" s="10">
        <v>0</v>
      </c>
      <c r="F20" s="10">
        <v>9000</v>
      </c>
      <c r="G20" s="10">
        <v>0</v>
      </c>
      <c r="H20" s="10">
        <v>1000</v>
      </c>
      <c r="I20" s="10">
        <v>0</v>
      </c>
      <c r="J20" s="28"/>
      <c r="K20" s="28"/>
      <c r="L20" s="9" t="s">
        <v>474</v>
      </c>
    </row>
    <row r="21" spans="1:20" ht="74.25" customHeight="1">
      <c r="A21" s="29" t="s">
        <v>26</v>
      </c>
      <c r="B21" s="27" t="s">
        <v>27</v>
      </c>
      <c r="C21" s="20" t="s">
        <v>15</v>
      </c>
      <c r="D21" s="24">
        <f t="shared" si="3"/>
        <v>50200</v>
      </c>
      <c r="E21" s="10">
        <f>G21+I21</f>
        <v>18445.2</v>
      </c>
      <c r="F21" s="10">
        <v>45180</v>
      </c>
      <c r="G21" s="10">
        <v>11105.9</v>
      </c>
      <c r="H21" s="10">
        <v>5020</v>
      </c>
      <c r="I21" s="10">
        <v>7339.3</v>
      </c>
      <c r="J21" s="28"/>
      <c r="K21" s="28"/>
      <c r="L21" s="9" t="s">
        <v>475</v>
      </c>
      <c r="M21" s="30"/>
      <c r="N21" s="2"/>
    </row>
    <row r="22" spans="1:20" ht="78.75" customHeight="1">
      <c r="A22" s="29" t="s">
        <v>28</v>
      </c>
      <c r="B22" s="27" t="s">
        <v>29</v>
      </c>
      <c r="C22" s="20" t="s">
        <v>15</v>
      </c>
      <c r="D22" s="24">
        <f t="shared" si="3"/>
        <v>50200</v>
      </c>
      <c r="E22" s="10">
        <f>G22+I22</f>
        <v>1517.5</v>
      </c>
      <c r="F22" s="10">
        <v>45180</v>
      </c>
      <c r="G22" s="10">
        <v>0</v>
      </c>
      <c r="H22" s="10">
        <v>5020</v>
      </c>
      <c r="I22" s="10">
        <v>1517.5</v>
      </c>
      <c r="J22" s="28"/>
      <c r="K22" s="28"/>
      <c r="L22" s="9" t="s">
        <v>476</v>
      </c>
    </row>
    <row r="23" spans="1:20" ht="75" customHeight="1">
      <c r="A23" s="29" t="s">
        <v>30</v>
      </c>
      <c r="B23" s="27" t="s">
        <v>31</v>
      </c>
      <c r="C23" s="20" t="s">
        <v>15</v>
      </c>
      <c r="D23" s="24">
        <f t="shared" si="3"/>
        <v>3700</v>
      </c>
      <c r="E23" s="10">
        <f>G23+I23</f>
        <v>384.9</v>
      </c>
      <c r="F23" s="10">
        <v>3330</v>
      </c>
      <c r="G23" s="10">
        <v>0</v>
      </c>
      <c r="H23" s="10">
        <v>370</v>
      </c>
      <c r="I23" s="10">
        <v>384.9</v>
      </c>
      <c r="J23" s="28"/>
      <c r="K23" s="28"/>
      <c r="L23" s="9" t="s">
        <v>448</v>
      </c>
    </row>
    <row r="24" spans="1:20" ht="76.5" customHeight="1">
      <c r="A24" s="31" t="s">
        <v>33</v>
      </c>
      <c r="B24" s="27" t="s">
        <v>32</v>
      </c>
      <c r="C24" s="20" t="s">
        <v>15</v>
      </c>
      <c r="D24" s="24">
        <f t="shared" si="3"/>
        <v>5000</v>
      </c>
      <c r="E24" s="10">
        <f>G24+I24</f>
        <v>4200</v>
      </c>
      <c r="F24" s="10">
        <v>4500</v>
      </c>
      <c r="G24" s="10">
        <v>3780</v>
      </c>
      <c r="H24" s="10">
        <v>500</v>
      </c>
      <c r="I24" s="10">
        <v>420</v>
      </c>
      <c r="J24" s="28"/>
      <c r="K24" s="28"/>
      <c r="L24" s="9" t="s">
        <v>448</v>
      </c>
    </row>
    <row r="25" spans="1:20" ht="75">
      <c r="A25" s="31" t="s">
        <v>35</v>
      </c>
      <c r="B25" s="27" t="s">
        <v>34</v>
      </c>
      <c r="C25" s="20" t="s">
        <v>15</v>
      </c>
      <c r="D25" s="24">
        <f t="shared" si="3"/>
        <v>25000</v>
      </c>
      <c r="E25" s="10">
        <f>G25+I25</f>
        <v>200</v>
      </c>
      <c r="F25" s="10">
        <v>22500</v>
      </c>
      <c r="G25" s="10">
        <v>0</v>
      </c>
      <c r="H25" s="10">
        <v>2500</v>
      </c>
      <c r="I25" s="10">
        <v>200</v>
      </c>
      <c r="J25" s="28"/>
      <c r="K25" s="28"/>
      <c r="L25" s="9" t="s">
        <v>448</v>
      </c>
    </row>
    <row r="26" spans="1:20" ht="90">
      <c r="A26" s="31" t="s">
        <v>36</v>
      </c>
      <c r="B26" s="27" t="s">
        <v>37</v>
      </c>
      <c r="C26" s="20" t="s">
        <v>15</v>
      </c>
      <c r="D26" s="32">
        <f>H26</f>
        <v>80000</v>
      </c>
      <c r="E26" s="10">
        <v>0</v>
      </c>
      <c r="F26" s="32"/>
      <c r="G26" s="32"/>
      <c r="H26" s="32">
        <v>80000</v>
      </c>
      <c r="I26" s="10">
        <v>0</v>
      </c>
      <c r="J26" s="28"/>
      <c r="K26" s="28"/>
      <c r="L26" s="9" t="s">
        <v>434</v>
      </c>
    </row>
    <row r="27" spans="1:20" ht="60">
      <c r="A27" s="31" t="s">
        <v>40</v>
      </c>
      <c r="B27" s="27" t="s">
        <v>38</v>
      </c>
      <c r="C27" s="20" t="s">
        <v>15</v>
      </c>
      <c r="D27" s="32">
        <f>H27</f>
        <v>2000</v>
      </c>
      <c r="E27" s="10">
        <v>0</v>
      </c>
      <c r="F27" s="32"/>
      <c r="G27" s="32"/>
      <c r="H27" s="32">
        <v>2000</v>
      </c>
      <c r="I27" s="10">
        <v>0</v>
      </c>
      <c r="J27" s="28"/>
      <c r="K27" s="28"/>
      <c r="L27" s="9" t="s">
        <v>434</v>
      </c>
    </row>
    <row r="28" spans="1:20" ht="90">
      <c r="A28" s="31" t="s">
        <v>41</v>
      </c>
      <c r="B28" s="27" t="s">
        <v>39</v>
      </c>
      <c r="C28" s="20" t="s">
        <v>15</v>
      </c>
      <c r="D28" s="32">
        <f>H28</f>
        <v>6500</v>
      </c>
      <c r="E28" s="10">
        <v>0</v>
      </c>
      <c r="F28" s="32"/>
      <c r="G28" s="32"/>
      <c r="H28" s="32">
        <v>6500</v>
      </c>
      <c r="I28" s="10">
        <v>0</v>
      </c>
      <c r="J28" s="28"/>
      <c r="K28" s="28"/>
      <c r="L28" s="9" t="s">
        <v>434</v>
      </c>
    </row>
    <row r="29" spans="1:20" ht="45">
      <c r="A29" s="31" t="s">
        <v>43</v>
      </c>
      <c r="B29" s="27" t="s">
        <v>42</v>
      </c>
      <c r="C29" s="20" t="s">
        <v>15</v>
      </c>
      <c r="D29" s="24">
        <f t="shared" ref="D29:D40" si="4">F29+H29</f>
        <v>2500</v>
      </c>
      <c r="E29" s="10">
        <f>G29+I29</f>
        <v>0</v>
      </c>
      <c r="F29" s="10">
        <v>1750</v>
      </c>
      <c r="G29" s="10">
        <v>0</v>
      </c>
      <c r="H29" s="10">
        <v>750</v>
      </c>
      <c r="I29" s="10">
        <v>0</v>
      </c>
      <c r="J29" s="28"/>
      <c r="K29" s="28"/>
      <c r="L29" s="9" t="s">
        <v>434</v>
      </c>
    </row>
    <row r="30" spans="1:20" ht="47.25" customHeight="1">
      <c r="A30" s="31" t="s">
        <v>45</v>
      </c>
      <c r="B30" s="27" t="s">
        <v>44</v>
      </c>
      <c r="C30" s="20" t="s">
        <v>15</v>
      </c>
      <c r="D30" s="24">
        <f t="shared" si="4"/>
        <v>20000</v>
      </c>
      <c r="E30" s="10">
        <f>G30+I30</f>
        <v>389.4</v>
      </c>
      <c r="F30" s="10">
        <v>14000</v>
      </c>
      <c r="G30" s="10">
        <v>0</v>
      </c>
      <c r="H30" s="10">
        <v>6000</v>
      </c>
      <c r="I30" s="10">
        <v>389.4</v>
      </c>
      <c r="J30" s="28"/>
      <c r="K30" s="28"/>
      <c r="L30" s="9" t="s">
        <v>448</v>
      </c>
      <c r="M30" s="33"/>
    </row>
    <row r="31" spans="1:20" ht="45">
      <c r="A31" s="31" t="s">
        <v>47</v>
      </c>
      <c r="B31" s="27" t="s">
        <v>46</v>
      </c>
      <c r="C31" s="20" t="s">
        <v>15</v>
      </c>
      <c r="D31" s="24">
        <f t="shared" si="4"/>
        <v>20000</v>
      </c>
      <c r="E31" s="10">
        <f>G31+I31</f>
        <v>505.11</v>
      </c>
      <c r="F31" s="10">
        <v>14000</v>
      </c>
      <c r="G31" s="10">
        <v>0</v>
      </c>
      <c r="H31" s="10">
        <v>6000</v>
      </c>
      <c r="I31" s="10">
        <v>505.11</v>
      </c>
      <c r="J31" s="28"/>
      <c r="K31" s="28"/>
      <c r="L31" s="9" t="s">
        <v>448</v>
      </c>
      <c r="M31" s="33"/>
    </row>
    <row r="32" spans="1:20" ht="51" customHeight="1">
      <c r="A32" s="31" t="s">
        <v>49</v>
      </c>
      <c r="B32" s="27" t="s">
        <v>48</v>
      </c>
      <c r="C32" s="20" t="s">
        <v>15</v>
      </c>
      <c r="D32" s="24">
        <f t="shared" si="4"/>
        <v>40000</v>
      </c>
      <c r="E32" s="10">
        <v>0</v>
      </c>
      <c r="F32" s="10">
        <v>28000</v>
      </c>
      <c r="G32" s="10">
        <v>0</v>
      </c>
      <c r="H32" s="10">
        <v>12000</v>
      </c>
      <c r="I32" s="10">
        <v>0</v>
      </c>
      <c r="J32" s="28"/>
      <c r="K32" s="28"/>
      <c r="L32" s="9" t="s">
        <v>434</v>
      </c>
    </row>
    <row r="33" spans="1:16" ht="45">
      <c r="A33" s="31" t="s">
        <v>51</v>
      </c>
      <c r="B33" s="27" t="s">
        <v>50</v>
      </c>
      <c r="C33" s="20" t="s">
        <v>15</v>
      </c>
      <c r="D33" s="24">
        <f t="shared" si="4"/>
        <v>20000</v>
      </c>
      <c r="E33" s="10">
        <f>G33+I33</f>
        <v>0</v>
      </c>
      <c r="F33" s="10">
        <v>14000</v>
      </c>
      <c r="G33" s="10">
        <v>0</v>
      </c>
      <c r="H33" s="10">
        <v>6000</v>
      </c>
      <c r="I33" s="10">
        <v>0</v>
      </c>
      <c r="J33" s="28"/>
      <c r="K33" s="28"/>
      <c r="L33" s="9" t="s">
        <v>434</v>
      </c>
    </row>
    <row r="34" spans="1:16" ht="45">
      <c r="A34" s="31" t="s">
        <v>53</v>
      </c>
      <c r="B34" s="27" t="s">
        <v>52</v>
      </c>
      <c r="C34" s="20" t="s">
        <v>15</v>
      </c>
      <c r="D34" s="24">
        <f t="shared" si="4"/>
        <v>74567.399999999994</v>
      </c>
      <c r="E34" s="10">
        <f>G34+I34</f>
        <v>40579.74</v>
      </c>
      <c r="F34" s="10">
        <v>52197.2</v>
      </c>
      <c r="G34" s="10">
        <v>28082.28</v>
      </c>
      <c r="H34" s="10">
        <v>22370.2</v>
      </c>
      <c r="I34" s="10">
        <v>12497.46</v>
      </c>
      <c r="J34" s="28"/>
      <c r="K34" s="28"/>
      <c r="L34" s="9" t="s">
        <v>523</v>
      </c>
    </row>
    <row r="35" spans="1:16" ht="60">
      <c r="A35" s="31" t="s">
        <v>54</v>
      </c>
      <c r="B35" s="27" t="s">
        <v>56</v>
      </c>
      <c r="C35" s="20" t="s">
        <v>15</v>
      </c>
      <c r="D35" s="24">
        <f t="shared" si="4"/>
        <v>55355.299999999996</v>
      </c>
      <c r="E35" s="10">
        <f>G35+I35</f>
        <v>38444.15</v>
      </c>
      <c r="F35" s="10">
        <v>38748.699999999997</v>
      </c>
      <c r="G35" s="10">
        <v>25736.65</v>
      </c>
      <c r="H35" s="10">
        <v>16606.599999999999</v>
      </c>
      <c r="I35" s="10">
        <v>12707.5</v>
      </c>
      <c r="J35" s="28"/>
      <c r="K35" s="28"/>
      <c r="L35" s="9" t="s">
        <v>477</v>
      </c>
    </row>
    <row r="36" spans="1:16" ht="48" customHeight="1">
      <c r="A36" s="31" t="s">
        <v>57</v>
      </c>
      <c r="B36" s="27" t="s">
        <v>55</v>
      </c>
      <c r="C36" s="20" t="s">
        <v>15</v>
      </c>
      <c r="D36" s="24">
        <f t="shared" si="4"/>
        <v>20000</v>
      </c>
      <c r="E36" s="10">
        <v>0</v>
      </c>
      <c r="F36" s="10">
        <v>14000</v>
      </c>
      <c r="G36" s="10">
        <v>0</v>
      </c>
      <c r="H36" s="10">
        <v>6000</v>
      </c>
      <c r="I36" s="10">
        <v>0</v>
      </c>
      <c r="J36" s="28"/>
      <c r="K36" s="28"/>
      <c r="L36" s="9" t="s">
        <v>434</v>
      </c>
    </row>
    <row r="37" spans="1:16" ht="90">
      <c r="A37" s="31" t="s">
        <v>59</v>
      </c>
      <c r="B37" s="27" t="s">
        <v>58</v>
      </c>
      <c r="C37" s="20" t="s">
        <v>15</v>
      </c>
      <c r="D37" s="24">
        <f t="shared" si="4"/>
        <v>120000</v>
      </c>
      <c r="E37" s="24">
        <f>G37+I37</f>
        <v>120000</v>
      </c>
      <c r="F37" s="10">
        <v>108000</v>
      </c>
      <c r="G37" s="10">
        <v>108330</v>
      </c>
      <c r="H37" s="10">
        <v>12000</v>
      </c>
      <c r="I37" s="10">
        <v>11670</v>
      </c>
      <c r="J37" s="28"/>
      <c r="K37" s="28"/>
      <c r="L37" s="9" t="s">
        <v>435</v>
      </c>
    </row>
    <row r="38" spans="1:16" ht="90">
      <c r="A38" s="31" t="s">
        <v>61</v>
      </c>
      <c r="B38" s="27" t="s">
        <v>60</v>
      </c>
      <c r="C38" s="20" t="s">
        <v>15</v>
      </c>
      <c r="D38" s="24">
        <f t="shared" si="4"/>
        <v>112000</v>
      </c>
      <c r="E38" s="32">
        <f>G38+I38</f>
        <v>112000</v>
      </c>
      <c r="F38" s="10">
        <v>100800</v>
      </c>
      <c r="G38" s="10">
        <v>100995.7</v>
      </c>
      <c r="H38" s="10">
        <v>11200</v>
      </c>
      <c r="I38" s="10">
        <v>11004.3</v>
      </c>
      <c r="J38" s="28"/>
      <c r="K38" s="28"/>
      <c r="L38" s="9" t="s">
        <v>435</v>
      </c>
    </row>
    <row r="39" spans="1:16" ht="105">
      <c r="A39" s="31" t="s">
        <v>63</v>
      </c>
      <c r="B39" s="27" t="s">
        <v>62</v>
      </c>
      <c r="C39" s="20" t="s">
        <v>15</v>
      </c>
      <c r="D39" s="24">
        <f t="shared" si="4"/>
        <v>120000</v>
      </c>
      <c r="E39" s="32">
        <f>G39+I39</f>
        <v>120000</v>
      </c>
      <c r="F39" s="10">
        <v>108000</v>
      </c>
      <c r="G39" s="10">
        <v>108255.3</v>
      </c>
      <c r="H39" s="10">
        <v>12000</v>
      </c>
      <c r="I39" s="10">
        <v>11744.7</v>
      </c>
      <c r="J39" s="28"/>
      <c r="K39" s="28"/>
      <c r="L39" s="9" t="s">
        <v>435</v>
      </c>
    </row>
    <row r="40" spans="1:16" ht="90">
      <c r="A40" s="31" t="s">
        <v>64</v>
      </c>
      <c r="B40" s="27" t="s">
        <v>65</v>
      </c>
      <c r="C40" s="20" t="s">
        <v>15</v>
      </c>
      <c r="D40" s="24">
        <f t="shared" si="4"/>
        <v>234480</v>
      </c>
      <c r="E40" s="24">
        <f>G40+I40</f>
        <v>20730</v>
      </c>
      <c r="F40" s="10">
        <v>211032</v>
      </c>
      <c r="G40" s="10">
        <v>9006</v>
      </c>
      <c r="H40" s="10">
        <v>23448</v>
      </c>
      <c r="I40" s="10">
        <v>11724</v>
      </c>
      <c r="J40" s="28"/>
      <c r="K40" s="28"/>
      <c r="L40" s="9" t="s">
        <v>435</v>
      </c>
    </row>
    <row r="41" spans="1:16" ht="60">
      <c r="A41" s="34" t="s">
        <v>66</v>
      </c>
      <c r="B41" s="27" t="s">
        <v>67</v>
      </c>
      <c r="C41" s="20" t="s">
        <v>15</v>
      </c>
      <c r="D41" s="24">
        <f>F41+H41</f>
        <v>182830</v>
      </c>
      <c r="E41" s="24">
        <f t="shared" ref="E41:G41" si="5">E42+E43+E44+E45+E46</f>
        <v>119168.79999999999</v>
      </c>
      <c r="F41" s="24">
        <f>F42+F43+F44+F45+F46</f>
        <v>147280</v>
      </c>
      <c r="G41" s="24">
        <f t="shared" si="5"/>
        <v>95928.299999999988</v>
      </c>
      <c r="H41" s="24">
        <f>H42+H43+H44+H45+H46+H47+H49</f>
        <v>35550</v>
      </c>
      <c r="I41" s="24">
        <f>I42+I43+I44+I45+I46</f>
        <v>23240.5</v>
      </c>
      <c r="J41" s="28"/>
      <c r="K41" s="28"/>
      <c r="L41" s="28"/>
      <c r="N41" s="1"/>
      <c r="P41" s="1"/>
    </row>
    <row r="42" spans="1:16" ht="102">
      <c r="A42" s="31" t="s">
        <v>68</v>
      </c>
      <c r="B42" s="27" t="s">
        <v>69</v>
      </c>
      <c r="C42" s="20" t="s">
        <v>15</v>
      </c>
      <c r="D42" s="24">
        <f>F42+H42</f>
        <v>25000</v>
      </c>
      <c r="E42" s="24">
        <f>G42+I42</f>
        <v>29636.400000000001</v>
      </c>
      <c r="F42" s="10">
        <v>22500</v>
      </c>
      <c r="G42" s="10">
        <v>17698.900000000001</v>
      </c>
      <c r="H42" s="10">
        <v>2500</v>
      </c>
      <c r="I42" s="10">
        <v>11937.5</v>
      </c>
      <c r="J42" s="28"/>
      <c r="K42" s="28"/>
      <c r="L42" s="9" t="s">
        <v>446</v>
      </c>
      <c r="M42" s="33"/>
      <c r="N42" s="6"/>
    </row>
    <row r="43" spans="1:16" ht="164.25" customHeight="1">
      <c r="A43" s="31" t="s">
        <v>71</v>
      </c>
      <c r="B43" s="27" t="s">
        <v>70</v>
      </c>
      <c r="C43" s="20" t="s">
        <v>15</v>
      </c>
      <c r="D43" s="24">
        <f>F43+H43</f>
        <v>100200</v>
      </c>
      <c r="E43" s="24">
        <f>G43+I43</f>
        <v>88749.4</v>
      </c>
      <c r="F43" s="10">
        <v>90180</v>
      </c>
      <c r="G43" s="10">
        <v>78229.399999999994</v>
      </c>
      <c r="H43" s="10">
        <v>10020</v>
      </c>
      <c r="I43" s="10">
        <v>10520</v>
      </c>
      <c r="J43" s="28"/>
      <c r="K43" s="28"/>
      <c r="L43" s="9" t="s">
        <v>459</v>
      </c>
      <c r="M43" s="35"/>
    </row>
    <row r="44" spans="1:16" ht="90">
      <c r="A44" s="31" t="s">
        <v>73</v>
      </c>
      <c r="B44" s="36" t="s">
        <v>72</v>
      </c>
      <c r="C44" s="20" t="s">
        <v>15</v>
      </c>
      <c r="D44" s="24">
        <f>F44</f>
        <v>22000</v>
      </c>
      <c r="E44" s="10">
        <v>0</v>
      </c>
      <c r="F44" s="10">
        <v>22000</v>
      </c>
      <c r="G44" s="10">
        <v>0</v>
      </c>
      <c r="H44" s="32"/>
      <c r="I44" s="28"/>
      <c r="J44" s="28"/>
      <c r="K44" s="28"/>
      <c r="L44" s="9" t="s">
        <v>448</v>
      </c>
    </row>
    <row r="45" spans="1:16" ht="92.25" customHeight="1">
      <c r="A45" s="31" t="s">
        <v>75</v>
      </c>
      <c r="B45" s="27" t="s">
        <v>74</v>
      </c>
      <c r="C45" s="20" t="s">
        <v>15</v>
      </c>
      <c r="D45" s="24">
        <f>F45+H45</f>
        <v>7000</v>
      </c>
      <c r="E45" s="10">
        <f>G45+I45</f>
        <v>363</v>
      </c>
      <c r="F45" s="10">
        <v>6300</v>
      </c>
      <c r="G45" s="10"/>
      <c r="H45" s="10">
        <v>700</v>
      </c>
      <c r="I45" s="10">
        <v>363</v>
      </c>
      <c r="J45" s="28"/>
      <c r="K45" s="28"/>
      <c r="L45" s="9" t="s">
        <v>478</v>
      </c>
      <c r="M45" s="35"/>
      <c r="N45" s="2"/>
    </row>
    <row r="46" spans="1:16" ht="90">
      <c r="A46" s="31" t="s">
        <v>77</v>
      </c>
      <c r="B46" s="27" t="s">
        <v>76</v>
      </c>
      <c r="C46" s="20" t="s">
        <v>15</v>
      </c>
      <c r="D46" s="24">
        <f>F46+H46</f>
        <v>7000</v>
      </c>
      <c r="E46" s="24">
        <f>G46+I46</f>
        <v>420</v>
      </c>
      <c r="F46" s="10">
        <v>6300</v>
      </c>
      <c r="G46" s="10"/>
      <c r="H46" s="10">
        <v>700</v>
      </c>
      <c r="I46" s="10">
        <v>420</v>
      </c>
      <c r="J46" s="28"/>
      <c r="K46" s="28"/>
      <c r="L46" s="9" t="s">
        <v>479</v>
      </c>
      <c r="M46" s="35"/>
    </row>
    <row r="47" spans="1:16" ht="42.75" customHeight="1">
      <c r="A47" s="34" t="s">
        <v>78</v>
      </c>
      <c r="B47" s="27" t="s">
        <v>79</v>
      </c>
      <c r="C47" s="20" t="s">
        <v>15</v>
      </c>
      <c r="D47" s="24">
        <f>D49</f>
        <v>10815</v>
      </c>
      <c r="E47" s="24">
        <f>E49</f>
        <v>7454.6</v>
      </c>
      <c r="F47" s="10"/>
      <c r="G47" s="10"/>
      <c r="H47" s="10">
        <f t="shared" ref="H47" si="6">H49</f>
        <v>10815</v>
      </c>
      <c r="I47" s="10">
        <f>I49</f>
        <v>7454.6</v>
      </c>
      <c r="J47" s="28"/>
      <c r="K47" s="28"/>
      <c r="L47" s="28"/>
    </row>
    <row r="48" spans="1:16" ht="155.25" hidden="1" customHeight="1">
      <c r="A48" s="34"/>
      <c r="B48" s="27" t="s">
        <v>453</v>
      </c>
      <c r="C48" s="20"/>
      <c r="D48" s="24"/>
      <c r="E48" s="24"/>
      <c r="F48" s="10">
        <v>0</v>
      </c>
      <c r="G48" s="10">
        <v>0</v>
      </c>
      <c r="H48" s="10">
        <v>0</v>
      </c>
      <c r="I48" s="10">
        <v>0</v>
      </c>
      <c r="J48" s="28"/>
      <c r="K48" s="28"/>
      <c r="L48" s="9" t="s">
        <v>469</v>
      </c>
      <c r="N48" s="2"/>
    </row>
    <row r="49" spans="1:15" ht="191.25" customHeight="1">
      <c r="A49" s="31" t="s">
        <v>81</v>
      </c>
      <c r="B49" s="27" t="s">
        <v>80</v>
      </c>
      <c r="C49" s="20" t="s">
        <v>15</v>
      </c>
      <c r="D49" s="24">
        <f>H49</f>
        <v>10815</v>
      </c>
      <c r="E49" s="24">
        <f>I49</f>
        <v>7454.6</v>
      </c>
      <c r="F49" s="32"/>
      <c r="G49" s="32"/>
      <c r="H49" s="10">
        <v>10815</v>
      </c>
      <c r="I49" s="10">
        <v>7454.6</v>
      </c>
      <c r="J49" s="28"/>
      <c r="K49" s="28"/>
      <c r="L49" s="9" t="s">
        <v>480</v>
      </c>
    </row>
    <row r="50" spans="1:15" ht="75.75" customHeight="1">
      <c r="A50" s="34" t="s">
        <v>83</v>
      </c>
      <c r="B50" s="27" t="s">
        <v>82</v>
      </c>
      <c r="C50" s="20" t="s">
        <v>15</v>
      </c>
      <c r="D50" s="24">
        <f>F50+H50</f>
        <v>224068.19999999995</v>
      </c>
      <c r="E50" s="24">
        <f>E51+E52+E53+E54+E55+E56+E57+E58+E59+E60+E61+E62+E63+E64+E65+E66+E67+E68+E69+E70+E71+E72+E73+E74+E75+E76+E77+E78+E79</f>
        <v>164046.70000000001</v>
      </c>
      <c r="F50" s="24">
        <f t="shared" ref="F50:I50" si="7">F51+F52+F53+F54+F55+F56+F57+F58+F59+F60+F61+F62+F63+F64+F65+F66+F67+F68+F69+F70+F71+F72+F73+F74+F75+F76+F77+F78+F79</f>
        <v>71116.39999999998</v>
      </c>
      <c r="G50" s="24">
        <f t="shared" si="7"/>
        <v>57423.499999999993</v>
      </c>
      <c r="H50" s="24">
        <f t="shared" si="7"/>
        <v>152951.79999999999</v>
      </c>
      <c r="I50" s="24">
        <f t="shared" si="7"/>
        <v>106623.2</v>
      </c>
      <c r="J50" s="28"/>
      <c r="K50" s="28"/>
      <c r="L50" s="28"/>
      <c r="N50" s="1"/>
      <c r="O50" s="1"/>
    </row>
    <row r="51" spans="1:15" ht="117.75" customHeight="1">
      <c r="A51" s="31" t="s">
        <v>86</v>
      </c>
      <c r="B51" s="27" t="s">
        <v>85</v>
      </c>
      <c r="C51" s="20" t="s">
        <v>15</v>
      </c>
      <c r="D51" s="32">
        <f>H51</f>
        <v>500</v>
      </c>
      <c r="E51" s="24">
        <f>I51</f>
        <v>500</v>
      </c>
      <c r="F51" s="32"/>
      <c r="G51" s="32"/>
      <c r="H51" s="24">
        <v>500</v>
      </c>
      <c r="I51" s="24">
        <v>500</v>
      </c>
      <c r="J51" s="28"/>
      <c r="K51" s="28"/>
      <c r="L51" s="9" t="s">
        <v>481</v>
      </c>
    </row>
    <row r="52" spans="1:15" ht="182.25" customHeight="1">
      <c r="A52" s="31" t="s">
        <v>84</v>
      </c>
      <c r="B52" s="27" t="s">
        <v>87</v>
      </c>
      <c r="C52" s="20" t="s">
        <v>15</v>
      </c>
      <c r="D52" s="24">
        <f>H52</f>
        <v>12054</v>
      </c>
      <c r="E52" s="24">
        <f>G52+I52</f>
        <v>12549.5</v>
      </c>
      <c r="F52" s="32"/>
      <c r="G52" s="32"/>
      <c r="H52" s="10">
        <v>12054</v>
      </c>
      <c r="I52" s="10">
        <v>12549.5</v>
      </c>
      <c r="J52" s="28"/>
      <c r="K52" s="28"/>
      <c r="L52" s="9" t="s">
        <v>429</v>
      </c>
    </row>
    <row r="53" spans="1:15" ht="225.75" customHeight="1">
      <c r="A53" s="31" t="s">
        <v>88</v>
      </c>
      <c r="B53" s="27" t="s">
        <v>89</v>
      </c>
      <c r="C53" s="20" t="s">
        <v>15</v>
      </c>
      <c r="D53" s="24">
        <f>H53</f>
        <v>7200</v>
      </c>
      <c r="E53" s="24">
        <f>I53</f>
        <v>7244</v>
      </c>
      <c r="F53" s="32"/>
      <c r="G53" s="32"/>
      <c r="H53" s="10">
        <v>7200</v>
      </c>
      <c r="I53" s="10">
        <v>7244</v>
      </c>
      <c r="J53" s="28"/>
      <c r="K53" s="28"/>
      <c r="L53" s="9" t="s">
        <v>482</v>
      </c>
    </row>
    <row r="54" spans="1:15" ht="45">
      <c r="A54" s="31" t="s">
        <v>90</v>
      </c>
      <c r="B54" s="27" t="s">
        <v>437</v>
      </c>
      <c r="C54" s="20" t="s">
        <v>15</v>
      </c>
      <c r="D54" s="24">
        <f t="shared" ref="D54:D62" si="8">F54+H54</f>
        <v>1458.2</v>
      </c>
      <c r="E54" s="24">
        <f t="shared" ref="E54:E82" si="9">G54+I54</f>
        <v>1361.4</v>
      </c>
      <c r="F54" s="10">
        <v>1020.7</v>
      </c>
      <c r="G54" s="10">
        <v>950</v>
      </c>
      <c r="H54" s="10">
        <v>437.5</v>
      </c>
      <c r="I54" s="10">
        <v>411.4</v>
      </c>
      <c r="J54" s="28"/>
      <c r="K54" s="28"/>
      <c r="L54" s="62" t="s">
        <v>484</v>
      </c>
    </row>
    <row r="55" spans="1:15" ht="33" customHeight="1">
      <c r="A55" s="31" t="s">
        <v>91</v>
      </c>
      <c r="B55" s="27" t="s">
        <v>92</v>
      </c>
      <c r="C55" s="20" t="s">
        <v>15</v>
      </c>
      <c r="D55" s="24">
        <f t="shared" si="8"/>
        <v>2198.5</v>
      </c>
      <c r="E55" s="24">
        <f t="shared" si="9"/>
        <v>1635.1</v>
      </c>
      <c r="F55" s="10">
        <v>1539</v>
      </c>
      <c r="G55" s="10">
        <v>1144.5999999999999</v>
      </c>
      <c r="H55" s="10">
        <v>659.5</v>
      </c>
      <c r="I55" s="10">
        <v>490.5</v>
      </c>
      <c r="J55" s="28"/>
      <c r="K55" s="28"/>
      <c r="L55" s="63"/>
    </row>
    <row r="56" spans="1:15" ht="45">
      <c r="A56" s="31" t="s">
        <v>94</v>
      </c>
      <c r="B56" s="27" t="s">
        <v>93</v>
      </c>
      <c r="C56" s="20" t="s">
        <v>15</v>
      </c>
      <c r="D56" s="24">
        <f t="shared" si="8"/>
        <v>1610.7</v>
      </c>
      <c r="E56" s="24">
        <f t="shared" si="9"/>
        <v>1258.5999999999999</v>
      </c>
      <c r="F56" s="10">
        <v>1127.5</v>
      </c>
      <c r="G56" s="10">
        <v>881</v>
      </c>
      <c r="H56" s="10">
        <v>483.2</v>
      </c>
      <c r="I56" s="10">
        <v>377.6</v>
      </c>
      <c r="J56" s="28"/>
      <c r="K56" s="28"/>
      <c r="L56" s="63"/>
    </row>
    <row r="57" spans="1:15" ht="45">
      <c r="A57" s="31" t="s">
        <v>95</v>
      </c>
      <c r="B57" s="27" t="s">
        <v>96</v>
      </c>
      <c r="C57" s="20" t="s">
        <v>15</v>
      </c>
      <c r="D57" s="24">
        <f t="shared" si="8"/>
        <v>2215</v>
      </c>
      <c r="E57" s="32">
        <f t="shared" si="9"/>
        <v>2113.6</v>
      </c>
      <c r="F57" s="10">
        <v>1550.5</v>
      </c>
      <c r="G57" s="10">
        <v>1479.5</v>
      </c>
      <c r="H57" s="10">
        <v>664.5</v>
      </c>
      <c r="I57" s="10">
        <v>634.1</v>
      </c>
      <c r="J57" s="28"/>
      <c r="K57" s="28"/>
      <c r="L57" s="63"/>
    </row>
    <row r="58" spans="1:15" ht="45">
      <c r="A58" s="31" t="s">
        <v>98</v>
      </c>
      <c r="B58" s="27" t="s">
        <v>97</v>
      </c>
      <c r="C58" s="20" t="s">
        <v>15</v>
      </c>
      <c r="D58" s="24">
        <f t="shared" si="8"/>
        <v>1725.8999999999999</v>
      </c>
      <c r="E58" s="32">
        <f t="shared" si="9"/>
        <v>1684.6999999999998</v>
      </c>
      <c r="F58" s="10">
        <v>1208.0999999999999</v>
      </c>
      <c r="G58" s="10">
        <v>1179.3</v>
      </c>
      <c r="H58" s="10">
        <v>517.79999999999995</v>
      </c>
      <c r="I58" s="10">
        <v>505.4</v>
      </c>
      <c r="J58" s="28"/>
      <c r="K58" s="28"/>
      <c r="L58" s="63"/>
    </row>
    <row r="59" spans="1:15" ht="45.75" customHeight="1">
      <c r="A59" s="37" t="s">
        <v>99</v>
      </c>
      <c r="B59" s="27" t="s">
        <v>100</v>
      </c>
      <c r="C59" s="20" t="s">
        <v>15</v>
      </c>
      <c r="D59" s="24">
        <f t="shared" si="8"/>
        <v>4627.8999999999996</v>
      </c>
      <c r="E59" s="32">
        <f t="shared" si="9"/>
        <v>1507.1</v>
      </c>
      <c r="F59" s="10">
        <v>3239.5</v>
      </c>
      <c r="G59" s="10">
        <v>917.9</v>
      </c>
      <c r="H59" s="10">
        <v>1388.4</v>
      </c>
      <c r="I59" s="10">
        <v>589.20000000000005</v>
      </c>
      <c r="J59" s="28"/>
      <c r="K59" s="28"/>
      <c r="L59" s="63"/>
    </row>
    <row r="60" spans="1:15" ht="44.25" customHeight="1">
      <c r="A60" s="37" t="s">
        <v>101</v>
      </c>
      <c r="B60" s="27" t="s">
        <v>102</v>
      </c>
      <c r="C60" s="20" t="s">
        <v>15</v>
      </c>
      <c r="D60" s="24">
        <f t="shared" si="8"/>
        <v>788.90000000000009</v>
      </c>
      <c r="E60" s="32">
        <f t="shared" si="9"/>
        <v>656.6</v>
      </c>
      <c r="F60" s="10">
        <v>552.20000000000005</v>
      </c>
      <c r="G60" s="10">
        <v>459.6</v>
      </c>
      <c r="H60" s="10">
        <v>236.7</v>
      </c>
      <c r="I60" s="10">
        <v>197</v>
      </c>
      <c r="J60" s="28"/>
      <c r="K60" s="28"/>
      <c r="L60" s="63"/>
    </row>
    <row r="61" spans="1:15" ht="48.75" customHeight="1">
      <c r="A61" s="37" t="s">
        <v>103</v>
      </c>
      <c r="B61" s="27" t="s">
        <v>104</v>
      </c>
      <c r="C61" s="20" t="s">
        <v>15</v>
      </c>
      <c r="D61" s="24">
        <f t="shared" si="8"/>
        <v>2500</v>
      </c>
      <c r="E61" s="32">
        <f t="shared" si="9"/>
        <v>1350</v>
      </c>
      <c r="F61" s="10">
        <v>1750</v>
      </c>
      <c r="G61" s="10">
        <v>945</v>
      </c>
      <c r="H61" s="10">
        <v>750</v>
      </c>
      <c r="I61" s="10">
        <v>405</v>
      </c>
      <c r="J61" s="28"/>
      <c r="K61" s="28"/>
      <c r="L61" s="63"/>
    </row>
    <row r="62" spans="1:15" ht="45" customHeight="1">
      <c r="A62" s="37" t="s">
        <v>105</v>
      </c>
      <c r="B62" s="27" t="s">
        <v>106</v>
      </c>
      <c r="C62" s="20" t="s">
        <v>15</v>
      </c>
      <c r="D62" s="24">
        <f t="shared" si="8"/>
        <v>60928.800000000003</v>
      </c>
      <c r="E62" s="32">
        <f t="shared" si="9"/>
        <v>53944.399999999994</v>
      </c>
      <c r="F62" s="10">
        <v>42650</v>
      </c>
      <c r="G62" s="10">
        <v>37761.1</v>
      </c>
      <c r="H62" s="10">
        <v>18278.8</v>
      </c>
      <c r="I62" s="10">
        <v>16183.3</v>
      </c>
      <c r="J62" s="28"/>
      <c r="K62" s="28"/>
      <c r="L62" s="63"/>
    </row>
    <row r="63" spans="1:15" ht="29.25" customHeight="1">
      <c r="A63" s="37" t="s">
        <v>107</v>
      </c>
      <c r="B63" s="36" t="s">
        <v>108</v>
      </c>
      <c r="C63" s="20" t="s">
        <v>15</v>
      </c>
      <c r="D63" s="24">
        <f t="shared" ref="D63:D72" si="10">F63+H63</f>
        <v>2500</v>
      </c>
      <c r="E63" s="32">
        <f t="shared" si="9"/>
        <v>706.2</v>
      </c>
      <c r="F63" s="10">
        <v>1750</v>
      </c>
      <c r="G63" s="10">
        <v>194.3</v>
      </c>
      <c r="H63" s="10">
        <v>750</v>
      </c>
      <c r="I63" s="10">
        <v>511.9</v>
      </c>
      <c r="J63" s="28"/>
      <c r="K63" s="28"/>
      <c r="L63" s="63"/>
    </row>
    <row r="64" spans="1:15" ht="28.5" customHeight="1">
      <c r="A64" s="37" t="s">
        <v>109</v>
      </c>
      <c r="B64" s="36" t="s">
        <v>110</v>
      </c>
      <c r="C64" s="20" t="s">
        <v>15</v>
      </c>
      <c r="D64" s="24">
        <f t="shared" si="10"/>
        <v>2000.3000000000002</v>
      </c>
      <c r="E64" s="32">
        <f t="shared" si="9"/>
        <v>2000.3000000000002</v>
      </c>
      <c r="F64" s="10">
        <v>1400.2</v>
      </c>
      <c r="G64" s="10">
        <v>1400.2</v>
      </c>
      <c r="H64" s="10">
        <v>600.1</v>
      </c>
      <c r="I64" s="10">
        <v>600.1</v>
      </c>
      <c r="J64" s="28"/>
      <c r="K64" s="28"/>
      <c r="L64" s="63"/>
    </row>
    <row r="65" spans="1:12" ht="43.5" customHeight="1">
      <c r="A65" s="37" t="s">
        <v>111</v>
      </c>
      <c r="B65" s="36" t="s">
        <v>112</v>
      </c>
      <c r="C65" s="20" t="s">
        <v>15</v>
      </c>
      <c r="D65" s="24">
        <f t="shared" si="10"/>
        <v>2001</v>
      </c>
      <c r="E65" s="32">
        <f t="shared" si="9"/>
        <v>1953.6</v>
      </c>
      <c r="F65" s="10">
        <v>1400.7</v>
      </c>
      <c r="G65" s="10">
        <v>1367.5</v>
      </c>
      <c r="H65" s="10">
        <v>600.29999999999995</v>
      </c>
      <c r="I65" s="10">
        <v>586.1</v>
      </c>
      <c r="J65" s="28"/>
      <c r="K65" s="28"/>
      <c r="L65" s="63"/>
    </row>
    <row r="66" spans="1:12" ht="44.25" customHeight="1">
      <c r="A66" s="37" t="s">
        <v>113</v>
      </c>
      <c r="B66" s="36" t="s">
        <v>114</v>
      </c>
      <c r="C66" s="20" t="s">
        <v>15</v>
      </c>
      <c r="D66" s="24">
        <f t="shared" si="10"/>
        <v>2500</v>
      </c>
      <c r="E66" s="38">
        <f t="shared" si="9"/>
        <v>644</v>
      </c>
      <c r="F66" s="10">
        <v>1750</v>
      </c>
      <c r="G66" s="10">
        <v>128.80000000000001</v>
      </c>
      <c r="H66" s="10">
        <v>750</v>
      </c>
      <c r="I66" s="10">
        <v>515.20000000000005</v>
      </c>
      <c r="J66" s="28"/>
      <c r="K66" s="28"/>
      <c r="L66" s="63"/>
    </row>
    <row r="67" spans="1:12" ht="45.75" customHeight="1">
      <c r="A67" s="37" t="s">
        <v>115</v>
      </c>
      <c r="B67" s="36" t="s">
        <v>116</v>
      </c>
      <c r="C67" s="20" t="s">
        <v>15</v>
      </c>
      <c r="D67" s="24">
        <f t="shared" si="10"/>
        <v>2500</v>
      </c>
      <c r="E67" s="32">
        <f t="shared" si="9"/>
        <v>1316.3</v>
      </c>
      <c r="F67" s="10">
        <v>1750</v>
      </c>
      <c r="G67" s="10">
        <v>809.6</v>
      </c>
      <c r="H67" s="10">
        <v>750</v>
      </c>
      <c r="I67" s="10">
        <v>506.7</v>
      </c>
      <c r="J67" s="28"/>
      <c r="K67" s="28"/>
      <c r="L67" s="63"/>
    </row>
    <row r="68" spans="1:12" ht="42" customHeight="1">
      <c r="A68" s="37" t="s">
        <v>117</v>
      </c>
      <c r="B68" s="36" t="s">
        <v>118</v>
      </c>
      <c r="C68" s="20" t="s">
        <v>15</v>
      </c>
      <c r="D68" s="24">
        <f t="shared" si="10"/>
        <v>2016.8</v>
      </c>
      <c r="E68" s="32">
        <f t="shared" si="9"/>
        <v>1983.6999999999998</v>
      </c>
      <c r="F68" s="10">
        <v>1411.8</v>
      </c>
      <c r="G68" s="10">
        <v>1388.6</v>
      </c>
      <c r="H68" s="10">
        <v>605</v>
      </c>
      <c r="I68" s="10">
        <v>595.1</v>
      </c>
      <c r="J68" s="28"/>
      <c r="K68" s="28"/>
      <c r="L68" s="63"/>
    </row>
    <row r="69" spans="1:12" ht="42" customHeight="1">
      <c r="A69" s="37" t="s">
        <v>119</v>
      </c>
      <c r="B69" s="36" t="s">
        <v>120</v>
      </c>
      <c r="C69" s="20" t="s">
        <v>15</v>
      </c>
      <c r="D69" s="24">
        <f t="shared" si="10"/>
        <v>2098.1</v>
      </c>
      <c r="E69" s="32">
        <f t="shared" si="9"/>
        <v>2047.7</v>
      </c>
      <c r="F69" s="10">
        <v>1468.7</v>
      </c>
      <c r="G69" s="10">
        <v>1433.4</v>
      </c>
      <c r="H69" s="10">
        <v>629.4</v>
      </c>
      <c r="I69" s="10">
        <v>614.29999999999995</v>
      </c>
      <c r="J69" s="28"/>
      <c r="K69" s="28"/>
      <c r="L69" s="63"/>
    </row>
    <row r="70" spans="1:12" ht="42.75" customHeight="1">
      <c r="A70" s="39" t="s">
        <v>121</v>
      </c>
      <c r="B70" s="36" t="s">
        <v>122</v>
      </c>
      <c r="C70" s="20" t="s">
        <v>15</v>
      </c>
      <c r="D70" s="24">
        <f t="shared" si="10"/>
        <v>2309.8000000000002</v>
      </c>
      <c r="E70" s="38">
        <f t="shared" si="9"/>
        <v>1686</v>
      </c>
      <c r="F70" s="10">
        <v>1616.9</v>
      </c>
      <c r="G70" s="10">
        <v>1180.2</v>
      </c>
      <c r="H70" s="10">
        <v>692.9</v>
      </c>
      <c r="I70" s="10">
        <v>505.8</v>
      </c>
      <c r="J70" s="28"/>
      <c r="K70" s="28"/>
      <c r="L70" s="63"/>
    </row>
    <row r="71" spans="1:12" ht="44.25" customHeight="1">
      <c r="A71" s="37" t="s">
        <v>123</v>
      </c>
      <c r="B71" s="36" t="s">
        <v>124</v>
      </c>
      <c r="C71" s="20" t="s">
        <v>15</v>
      </c>
      <c r="D71" s="24">
        <f t="shared" si="10"/>
        <v>2010.5</v>
      </c>
      <c r="E71" s="32">
        <f t="shared" si="9"/>
        <v>1922.4</v>
      </c>
      <c r="F71" s="10">
        <v>1407.4</v>
      </c>
      <c r="G71" s="10">
        <v>1345.7</v>
      </c>
      <c r="H71" s="10">
        <v>603.1</v>
      </c>
      <c r="I71" s="10">
        <v>576.70000000000005</v>
      </c>
      <c r="J71" s="28"/>
      <c r="K71" s="28"/>
      <c r="L71" s="63"/>
    </row>
    <row r="72" spans="1:12" ht="43.5" customHeight="1">
      <c r="A72" s="37" t="s">
        <v>125</v>
      </c>
      <c r="B72" s="36" t="s">
        <v>126</v>
      </c>
      <c r="C72" s="20" t="s">
        <v>15</v>
      </c>
      <c r="D72" s="24">
        <f t="shared" si="10"/>
        <v>3604.6</v>
      </c>
      <c r="E72" s="32">
        <f t="shared" si="9"/>
        <v>3510.2999999999997</v>
      </c>
      <c r="F72" s="10">
        <v>2523.1999999999998</v>
      </c>
      <c r="G72" s="10">
        <v>2457.1999999999998</v>
      </c>
      <c r="H72" s="10">
        <v>1081.4000000000001</v>
      </c>
      <c r="I72" s="10">
        <v>1053.0999999999999</v>
      </c>
      <c r="J72" s="28"/>
      <c r="K72" s="28"/>
      <c r="L72" s="64"/>
    </row>
    <row r="73" spans="1:12" ht="87" customHeight="1">
      <c r="A73" s="37" t="s">
        <v>127</v>
      </c>
      <c r="B73" s="36" t="s">
        <v>128</v>
      </c>
      <c r="C73" s="20" t="s">
        <v>15</v>
      </c>
      <c r="D73" s="24">
        <f t="shared" ref="D73" si="11">F73+H73</f>
        <v>19336</v>
      </c>
      <c r="E73" s="38">
        <f t="shared" si="9"/>
        <v>13836</v>
      </c>
      <c r="F73" s="10"/>
      <c r="G73" s="10"/>
      <c r="H73" s="10">
        <v>19336</v>
      </c>
      <c r="I73" s="10">
        <v>13836</v>
      </c>
      <c r="J73" s="28"/>
      <c r="K73" s="28"/>
      <c r="L73" s="62" t="s">
        <v>483</v>
      </c>
    </row>
    <row r="74" spans="1:12" ht="87.75" customHeight="1">
      <c r="A74" s="37" t="s">
        <v>129</v>
      </c>
      <c r="B74" s="36" t="s">
        <v>130</v>
      </c>
      <c r="C74" s="20" t="s">
        <v>15</v>
      </c>
      <c r="D74" s="24">
        <f t="shared" ref="D74" si="12">F74+H74</f>
        <v>10115</v>
      </c>
      <c r="E74" s="38">
        <f t="shared" si="9"/>
        <v>6615</v>
      </c>
      <c r="F74" s="10"/>
      <c r="G74" s="10"/>
      <c r="H74" s="10">
        <v>10115</v>
      </c>
      <c r="I74" s="10">
        <v>6615</v>
      </c>
      <c r="J74" s="28"/>
      <c r="K74" s="28"/>
      <c r="L74" s="63"/>
    </row>
    <row r="75" spans="1:12" ht="87.75" customHeight="1">
      <c r="A75" s="37" t="s">
        <v>131</v>
      </c>
      <c r="B75" s="36" t="s">
        <v>132</v>
      </c>
      <c r="C75" s="20" t="s">
        <v>15</v>
      </c>
      <c r="D75" s="24">
        <f t="shared" ref="D75" si="13">F75+H75</f>
        <v>14047</v>
      </c>
      <c r="E75" s="38">
        <f t="shared" si="9"/>
        <v>14031</v>
      </c>
      <c r="F75" s="10"/>
      <c r="G75" s="10"/>
      <c r="H75" s="10">
        <v>14047</v>
      </c>
      <c r="I75" s="10">
        <v>14031</v>
      </c>
      <c r="J75" s="28"/>
      <c r="K75" s="28"/>
      <c r="L75" s="63"/>
    </row>
    <row r="76" spans="1:12" ht="90" customHeight="1">
      <c r="A76" s="37" t="s">
        <v>133</v>
      </c>
      <c r="B76" s="36" t="s">
        <v>134</v>
      </c>
      <c r="C76" s="20" t="s">
        <v>15</v>
      </c>
      <c r="D76" s="24">
        <f t="shared" ref="D76:D79" si="14">F76+H76</f>
        <v>31721.200000000001</v>
      </c>
      <c r="E76" s="32">
        <f t="shared" si="9"/>
        <v>16741.8</v>
      </c>
      <c r="F76" s="10"/>
      <c r="G76" s="10"/>
      <c r="H76" s="10">
        <v>31721.200000000001</v>
      </c>
      <c r="I76" s="10">
        <v>16741.8</v>
      </c>
      <c r="J76" s="28"/>
      <c r="K76" s="28"/>
      <c r="L76" s="63"/>
    </row>
    <row r="77" spans="1:12" ht="91.5" customHeight="1">
      <c r="A77" s="37" t="s">
        <v>135</v>
      </c>
      <c r="B77" s="36" t="s">
        <v>136</v>
      </c>
      <c r="C77" s="20" t="s">
        <v>15</v>
      </c>
      <c r="D77" s="24">
        <f t="shared" si="14"/>
        <v>7500</v>
      </c>
      <c r="E77" s="32">
        <f t="shared" si="9"/>
        <v>7485.7</v>
      </c>
      <c r="F77" s="32"/>
      <c r="G77" s="32"/>
      <c r="H77" s="10">
        <v>7500</v>
      </c>
      <c r="I77" s="10">
        <v>7485.7</v>
      </c>
      <c r="J77" s="28"/>
      <c r="K77" s="28"/>
      <c r="L77" s="63"/>
    </row>
    <row r="78" spans="1:12" ht="88.5" customHeight="1">
      <c r="A78" s="37" t="s">
        <v>137</v>
      </c>
      <c r="B78" s="36" t="s">
        <v>138</v>
      </c>
      <c r="C78" s="20" t="s">
        <v>15</v>
      </c>
      <c r="D78" s="24">
        <f t="shared" si="14"/>
        <v>5000</v>
      </c>
      <c r="E78" s="32">
        <f t="shared" si="9"/>
        <v>1761.7</v>
      </c>
      <c r="F78" s="32"/>
      <c r="G78" s="32"/>
      <c r="H78" s="10">
        <v>5000</v>
      </c>
      <c r="I78" s="10">
        <v>1761.7</v>
      </c>
      <c r="J78" s="28"/>
      <c r="K78" s="28"/>
      <c r="L78" s="63"/>
    </row>
    <row r="79" spans="1:12" ht="90.75" customHeight="1">
      <c r="A79" s="37" t="s">
        <v>139</v>
      </c>
      <c r="B79" s="36" t="s">
        <v>140</v>
      </c>
      <c r="C79" s="20" t="s">
        <v>15</v>
      </c>
      <c r="D79" s="24">
        <f t="shared" si="14"/>
        <v>15000</v>
      </c>
      <c r="E79" s="10">
        <f t="shared" si="9"/>
        <v>0</v>
      </c>
      <c r="F79" s="32"/>
      <c r="G79" s="32"/>
      <c r="H79" s="10">
        <v>15000</v>
      </c>
      <c r="I79" s="10">
        <v>0</v>
      </c>
      <c r="J79" s="28"/>
      <c r="K79" s="28"/>
      <c r="L79" s="64"/>
    </row>
    <row r="80" spans="1:12" ht="129" customHeight="1">
      <c r="A80" s="40" t="s">
        <v>141</v>
      </c>
      <c r="B80" s="36" t="s">
        <v>142</v>
      </c>
      <c r="C80" s="20" t="s">
        <v>15</v>
      </c>
      <c r="D80" s="24">
        <f t="shared" ref="D80:D81" si="15">F80+H80</f>
        <v>500</v>
      </c>
      <c r="E80" s="38">
        <f t="shared" si="9"/>
        <v>468</v>
      </c>
      <c r="F80" s="32"/>
      <c r="G80" s="32"/>
      <c r="H80" s="10">
        <v>500</v>
      </c>
      <c r="I80" s="10">
        <v>468</v>
      </c>
      <c r="J80" s="28"/>
      <c r="K80" s="28"/>
      <c r="L80" s="9" t="s">
        <v>485</v>
      </c>
    </row>
    <row r="81" spans="1:14" ht="161.25" customHeight="1">
      <c r="A81" s="40" t="s">
        <v>143</v>
      </c>
      <c r="B81" s="36" t="s">
        <v>430</v>
      </c>
      <c r="C81" s="20" t="s">
        <v>15</v>
      </c>
      <c r="D81" s="24">
        <f t="shared" si="15"/>
        <v>30788</v>
      </c>
      <c r="E81" s="32">
        <f t="shared" si="9"/>
        <v>25564.5</v>
      </c>
      <c r="F81" s="32"/>
      <c r="G81" s="32"/>
      <c r="H81" s="10">
        <v>30788</v>
      </c>
      <c r="I81" s="10">
        <v>25564.5</v>
      </c>
      <c r="J81" s="28"/>
      <c r="K81" s="28"/>
      <c r="L81" s="9" t="s">
        <v>525</v>
      </c>
    </row>
    <row r="82" spans="1:14" ht="409.5" customHeight="1">
      <c r="A82" s="40" t="s">
        <v>144</v>
      </c>
      <c r="B82" s="7" t="s">
        <v>427</v>
      </c>
      <c r="C82" s="20" t="s">
        <v>15</v>
      </c>
      <c r="D82" s="24">
        <f t="shared" ref="D82" si="16">F82+H82</f>
        <v>12539</v>
      </c>
      <c r="E82" s="32">
        <f t="shared" si="9"/>
        <v>10629.3</v>
      </c>
      <c r="F82" s="32"/>
      <c r="G82" s="32"/>
      <c r="H82" s="10">
        <v>12539</v>
      </c>
      <c r="I82" s="10">
        <v>10629.3</v>
      </c>
      <c r="J82" s="28"/>
      <c r="K82" s="28"/>
      <c r="L82" s="41" t="s">
        <v>486</v>
      </c>
    </row>
    <row r="83" spans="1:14" ht="15.75">
      <c r="A83" s="57" t="s">
        <v>9</v>
      </c>
      <c r="B83" s="57"/>
      <c r="C83" s="57"/>
      <c r="D83" s="57"/>
      <c r="E83" s="57"/>
      <c r="F83" s="57"/>
      <c r="G83" s="57"/>
      <c r="H83" s="57"/>
      <c r="I83" s="57"/>
      <c r="J83" s="57"/>
      <c r="K83" s="57"/>
      <c r="L83" s="57"/>
    </row>
    <row r="84" spans="1:14" ht="15.75">
      <c r="A84" s="14"/>
      <c r="B84" s="16" t="s">
        <v>433</v>
      </c>
      <c r="C84" s="14"/>
      <c r="D84" s="10">
        <f>D85+D90+D91+D92+D93</f>
        <v>91653.9</v>
      </c>
      <c r="E84" s="10">
        <f t="shared" ref="E84:K84" si="17">E85+E90+E91+E92+E93</f>
        <v>50314.799999999996</v>
      </c>
      <c r="F84" s="10">
        <f t="shared" si="17"/>
        <v>58297</v>
      </c>
      <c r="G84" s="10">
        <f t="shared" si="17"/>
        <v>25927.300000000003</v>
      </c>
      <c r="H84" s="10">
        <f t="shared" si="17"/>
        <v>33356.9</v>
      </c>
      <c r="I84" s="10">
        <f t="shared" si="17"/>
        <v>24387.5</v>
      </c>
      <c r="J84" s="10">
        <f t="shared" si="17"/>
        <v>0</v>
      </c>
      <c r="K84" s="10">
        <f t="shared" si="17"/>
        <v>0</v>
      </c>
      <c r="L84" s="14"/>
    </row>
    <row r="85" spans="1:14" ht="56.25" customHeight="1">
      <c r="A85" s="40" t="s">
        <v>145</v>
      </c>
      <c r="B85" s="7" t="s">
        <v>146</v>
      </c>
      <c r="C85" s="20" t="s">
        <v>15</v>
      </c>
      <c r="D85" s="10">
        <f t="shared" ref="D85:D93" si="18">F85+H85</f>
        <v>43700</v>
      </c>
      <c r="E85" s="10">
        <f>E86+E87+E88+E89</f>
        <v>13654.2</v>
      </c>
      <c r="F85" s="10">
        <f t="shared" ref="F85:H85" si="19">F86+F87+F88+F89</f>
        <v>39330</v>
      </c>
      <c r="G85" s="10">
        <f>G86+G87+G88+G89</f>
        <v>8671.1</v>
      </c>
      <c r="H85" s="10">
        <f t="shared" si="19"/>
        <v>4370</v>
      </c>
      <c r="I85" s="10">
        <f>I86+I87+I88+I89</f>
        <v>4983.1000000000004</v>
      </c>
      <c r="J85" s="14"/>
      <c r="K85" s="14"/>
      <c r="L85" s="14"/>
      <c r="N85" s="1"/>
    </row>
    <row r="86" spans="1:14" ht="54" customHeight="1">
      <c r="A86" s="37" t="s">
        <v>147</v>
      </c>
      <c r="B86" s="7" t="s">
        <v>148</v>
      </c>
      <c r="C86" s="20" t="s">
        <v>15</v>
      </c>
      <c r="D86" s="10">
        <f t="shared" si="18"/>
        <v>2000</v>
      </c>
      <c r="E86" s="10">
        <f t="shared" ref="E86:E93" si="20">G86+I86</f>
        <v>46.7</v>
      </c>
      <c r="F86" s="10">
        <v>1800</v>
      </c>
      <c r="G86" s="10">
        <v>0</v>
      </c>
      <c r="H86" s="10">
        <v>200</v>
      </c>
      <c r="I86" s="10">
        <v>46.7</v>
      </c>
      <c r="J86" s="14"/>
      <c r="K86" s="14"/>
      <c r="L86" s="7" t="s">
        <v>448</v>
      </c>
    </row>
    <row r="87" spans="1:14" ht="51" customHeight="1">
      <c r="A87" s="37" t="s">
        <v>149</v>
      </c>
      <c r="B87" s="7" t="s">
        <v>150</v>
      </c>
      <c r="C87" s="20" t="s">
        <v>15</v>
      </c>
      <c r="D87" s="10">
        <f t="shared" si="18"/>
        <v>1700</v>
      </c>
      <c r="E87" s="10">
        <f t="shared" si="20"/>
        <v>66.599999999999994</v>
      </c>
      <c r="F87" s="10">
        <v>1530</v>
      </c>
      <c r="G87" s="10">
        <v>0</v>
      </c>
      <c r="H87" s="10">
        <v>170</v>
      </c>
      <c r="I87" s="10">
        <v>66.599999999999994</v>
      </c>
      <c r="J87" s="14"/>
      <c r="K87" s="14"/>
      <c r="L87" s="7" t="s">
        <v>448</v>
      </c>
    </row>
    <row r="88" spans="1:14" ht="115.5" customHeight="1">
      <c r="A88" s="37" t="s">
        <v>151</v>
      </c>
      <c r="B88" s="7" t="s">
        <v>160</v>
      </c>
      <c r="C88" s="20" t="s">
        <v>15</v>
      </c>
      <c r="D88" s="10">
        <f t="shared" si="18"/>
        <v>30000</v>
      </c>
      <c r="E88" s="10">
        <f t="shared" si="20"/>
        <v>13285.900000000001</v>
      </c>
      <c r="F88" s="10">
        <v>27000</v>
      </c>
      <c r="G88" s="10">
        <v>8671.1</v>
      </c>
      <c r="H88" s="10">
        <v>3000</v>
      </c>
      <c r="I88" s="10">
        <v>4614.8</v>
      </c>
      <c r="J88" s="14"/>
      <c r="K88" s="14"/>
      <c r="L88" s="7" t="s">
        <v>487</v>
      </c>
    </row>
    <row r="89" spans="1:14" ht="74.25" customHeight="1">
      <c r="A89" s="37" t="s">
        <v>152</v>
      </c>
      <c r="B89" s="7" t="s">
        <v>153</v>
      </c>
      <c r="C89" s="20" t="s">
        <v>15</v>
      </c>
      <c r="D89" s="10">
        <f t="shared" si="18"/>
        <v>10000</v>
      </c>
      <c r="E89" s="10">
        <f t="shared" si="20"/>
        <v>255</v>
      </c>
      <c r="F89" s="10">
        <v>9000</v>
      </c>
      <c r="G89" s="10"/>
      <c r="H89" s="10">
        <v>1000</v>
      </c>
      <c r="I89" s="10">
        <v>255</v>
      </c>
      <c r="J89" s="14"/>
      <c r="K89" s="14"/>
      <c r="L89" s="7" t="s">
        <v>448</v>
      </c>
    </row>
    <row r="90" spans="1:14" ht="100.5" customHeight="1">
      <c r="A90" s="40" t="s">
        <v>154</v>
      </c>
      <c r="B90" s="7" t="s">
        <v>161</v>
      </c>
      <c r="C90" s="20" t="s">
        <v>15</v>
      </c>
      <c r="D90" s="10">
        <f t="shared" si="18"/>
        <v>12994.9</v>
      </c>
      <c r="E90" s="20">
        <f t="shared" si="20"/>
        <v>12994.9</v>
      </c>
      <c r="F90" s="10"/>
      <c r="G90" s="10"/>
      <c r="H90" s="10">
        <v>12994.9</v>
      </c>
      <c r="I90" s="10">
        <v>12994.9</v>
      </c>
      <c r="J90" s="14"/>
      <c r="K90" s="14"/>
      <c r="L90" s="7" t="s">
        <v>399</v>
      </c>
    </row>
    <row r="91" spans="1:14" ht="223.5" customHeight="1">
      <c r="A91" s="40" t="s">
        <v>155</v>
      </c>
      <c r="B91" s="7" t="s">
        <v>156</v>
      </c>
      <c r="C91" s="20" t="s">
        <v>15</v>
      </c>
      <c r="D91" s="10">
        <f t="shared" si="18"/>
        <v>16000</v>
      </c>
      <c r="E91" s="10">
        <f t="shared" si="20"/>
        <v>14099.1</v>
      </c>
      <c r="F91" s="10">
        <v>14400</v>
      </c>
      <c r="G91" s="10">
        <v>12689.2</v>
      </c>
      <c r="H91" s="10">
        <v>1600</v>
      </c>
      <c r="I91" s="10">
        <v>1409.9</v>
      </c>
      <c r="J91" s="14"/>
      <c r="K91" s="14"/>
      <c r="L91" s="7" t="s">
        <v>454</v>
      </c>
    </row>
    <row r="92" spans="1:14" ht="99.75" customHeight="1">
      <c r="A92" s="40" t="s">
        <v>157</v>
      </c>
      <c r="B92" s="7" t="s">
        <v>158</v>
      </c>
      <c r="C92" s="20" t="s">
        <v>15</v>
      </c>
      <c r="D92" s="10">
        <f t="shared" si="18"/>
        <v>5709</v>
      </c>
      <c r="E92" s="20">
        <f t="shared" si="20"/>
        <v>5709</v>
      </c>
      <c r="F92" s="10">
        <v>4567</v>
      </c>
      <c r="G92" s="10">
        <v>4567</v>
      </c>
      <c r="H92" s="10">
        <v>1142</v>
      </c>
      <c r="I92" s="10">
        <v>1142</v>
      </c>
      <c r="J92" s="14"/>
      <c r="K92" s="14"/>
      <c r="L92" s="7" t="s">
        <v>440</v>
      </c>
    </row>
    <row r="93" spans="1:14" ht="125.25" customHeight="1">
      <c r="A93" s="40" t="s">
        <v>159</v>
      </c>
      <c r="B93" s="7" t="s">
        <v>395</v>
      </c>
      <c r="C93" s="20" t="s">
        <v>15</v>
      </c>
      <c r="D93" s="10">
        <f t="shared" si="18"/>
        <v>13250</v>
      </c>
      <c r="E93" s="20">
        <f t="shared" si="20"/>
        <v>3857.6</v>
      </c>
      <c r="F93" s="10"/>
      <c r="G93" s="10"/>
      <c r="H93" s="10">
        <v>13250</v>
      </c>
      <c r="I93" s="10">
        <v>3857.6</v>
      </c>
      <c r="J93" s="14"/>
      <c r="K93" s="14"/>
      <c r="L93" s="7" t="s">
        <v>488</v>
      </c>
    </row>
    <row r="94" spans="1:14" ht="15.75">
      <c r="A94" s="57" t="s">
        <v>10</v>
      </c>
      <c r="B94" s="57"/>
      <c r="C94" s="57"/>
      <c r="D94" s="57"/>
      <c r="E94" s="57"/>
      <c r="F94" s="57"/>
      <c r="G94" s="57"/>
      <c r="H94" s="57"/>
      <c r="I94" s="57"/>
      <c r="J94" s="57"/>
      <c r="K94" s="57"/>
      <c r="L94" s="57"/>
    </row>
    <row r="95" spans="1:14" ht="15.75">
      <c r="A95" s="14"/>
      <c r="B95" s="16" t="s">
        <v>433</v>
      </c>
      <c r="C95" s="14"/>
      <c r="D95" s="10">
        <f>D96+D104+D113+D124</f>
        <v>27570</v>
      </c>
      <c r="E95" s="10">
        <f t="shared" ref="E95:I95" si="21">E96+E104+E113+E124</f>
        <v>14430.1</v>
      </c>
      <c r="F95" s="10">
        <f t="shared" si="21"/>
        <v>13050</v>
      </c>
      <c r="G95" s="10"/>
      <c r="H95" s="10">
        <f t="shared" si="21"/>
        <v>14520</v>
      </c>
      <c r="I95" s="10">
        <f t="shared" si="21"/>
        <v>14430.1</v>
      </c>
      <c r="J95" s="10"/>
      <c r="K95" s="10"/>
      <c r="L95" s="14"/>
      <c r="N95" s="1"/>
    </row>
    <row r="96" spans="1:14" ht="44.25" customHeight="1">
      <c r="A96" s="40" t="s">
        <v>162</v>
      </c>
      <c r="B96" s="7" t="s">
        <v>163</v>
      </c>
      <c r="C96" s="20" t="s">
        <v>15</v>
      </c>
      <c r="D96" s="10">
        <f>F96+H96</f>
        <v>5900</v>
      </c>
      <c r="E96" s="10">
        <f>E97+E98+E99+E100+E101+E102+E103</f>
        <v>4641</v>
      </c>
      <c r="F96" s="10">
        <v>1800</v>
      </c>
      <c r="G96" s="10"/>
      <c r="H96" s="10">
        <v>4100</v>
      </c>
      <c r="I96" s="10">
        <f>I97+I98+I99+I100+I101+I102+I103</f>
        <v>4641</v>
      </c>
      <c r="J96" s="14"/>
      <c r="K96" s="14"/>
      <c r="L96" s="14"/>
      <c r="N96" s="1"/>
    </row>
    <row r="97" spans="1:14" ht="88.5" customHeight="1">
      <c r="A97" s="37" t="s">
        <v>164</v>
      </c>
      <c r="B97" s="7" t="s">
        <v>165</v>
      </c>
      <c r="C97" s="20" t="s">
        <v>15</v>
      </c>
      <c r="D97" s="10">
        <f t="shared" ref="D97:D103" si="22">F97+H97</f>
        <v>2000</v>
      </c>
      <c r="E97" s="10">
        <f t="shared" ref="E97:E103" si="23">G97+I97</f>
        <v>441</v>
      </c>
      <c r="F97" s="10">
        <v>1800</v>
      </c>
      <c r="G97" s="10"/>
      <c r="H97" s="10">
        <v>200</v>
      </c>
      <c r="I97" s="10">
        <v>441</v>
      </c>
      <c r="J97" s="14"/>
      <c r="K97" s="14"/>
      <c r="L97" s="7" t="s">
        <v>448</v>
      </c>
    </row>
    <row r="98" spans="1:14" ht="262.5" customHeight="1">
      <c r="A98" s="37" t="s">
        <v>166</v>
      </c>
      <c r="B98" s="7" t="s">
        <v>192</v>
      </c>
      <c r="C98" s="20" t="s">
        <v>15</v>
      </c>
      <c r="D98" s="10">
        <f t="shared" si="22"/>
        <v>400</v>
      </c>
      <c r="E98" s="10">
        <f t="shared" si="23"/>
        <v>900</v>
      </c>
      <c r="F98" s="10"/>
      <c r="G98" s="10"/>
      <c r="H98" s="10">
        <v>400</v>
      </c>
      <c r="I98" s="10">
        <v>900</v>
      </c>
      <c r="J98" s="14"/>
      <c r="K98" s="14"/>
      <c r="L98" s="7" t="s">
        <v>526</v>
      </c>
    </row>
    <row r="99" spans="1:14" ht="88.5" customHeight="1">
      <c r="A99" s="37" t="s">
        <v>167</v>
      </c>
      <c r="B99" s="7" t="s">
        <v>533</v>
      </c>
      <c r="C99" s="20" t="s">
        <v>15</v>
      </c>
      <c r="D99" s="10">
        <f t="shared" si="22"/>
        <v>350</v>
      </c>
      <c r="E99" s="10">
        <f t="shared" si="23"/>
        <v>550</v>
      </c>
      <c r="F99" s="10"/>
      <c r="G99" s="10"/>
      <c r="H99" s="10">
        <v>350</v>
      </c>
      <c r="I99" s="10">
        <v>550</v>
      </c>
      <c r="J99" s="14"/>
      <c r="K99" s="14"/>
      <c r="L99" s="7" t="s">
        <v>404</v>
      </c>
    </row>
    <row r="100" spans="1:14" ht="111.75" customHeight="1">
      <c r="A100" s="37" t="s">
        <v>168</v>
      </c>
      <c r="B100" s="7" t="s">
        <v>403</v>
      </c>
      <c r="C100" s="20" t="s">
        <v>15</v>
      </c>
      <c r="D100" s="10">
        <f t="shared" si="22"/>
        <v>100</v>
      </c>
      <c r="E100" s="10">
        <f t="shared" si="23"/>
        <v>100</v>
      </c>
      <c r="F100" s="10"/>
      <c r="G100" s="10"/>
      <c r="H100" s="10">
        <v>100</v>
      </c>
      <c r="I100" s="10">
        <v>100</v>
      </c>
      <c r="J100" s="14"/>
      <c r="K100" s="14"/>
      <c r="L100" s="7" t="s">
        <v>405</v>
      </c>
    </row>
    <row r="101" spans="1:14" ht="36.75" customHeight="1">
      <c r="A101" s="37" t="s">
        <v>169</v>
      </c>
      <c r="B101" s="7" t="s">
        <v>170</v>
      </c>
      <c r="C101" s="20" t="s">
        <v>15</v>
      </c>
      <c r="D101" s="10">
        <f t="shared" si="22"/>
        <v>300</v>
      </c>
      <c r="E101" s="10">
        <f t="shared" si="23"/>
        <v>300</v>
      </c>
      <c r="F101" s="10"/>
      <c r="G101" s="10"/>
      <c r="H101" s="10">
        <v>300</v>
      </c>
      <c r="I101" s="10">
        <v>300</v>
      </c>
      <c r="J101" s="14"/>
      <c r="K101" s="14"/>
      <c r="L101" s="7" t="s">
        <v>489</v>
      </c>
    </row>
    <row r="102" spans="1:14" ht="55.5" customHeight="1">
      <c r="A102" s="37" t="s">
        <v>171</v>
      </c>
      <c r="B102" s="7" t="s">
        <v>172</v>
      </c>
      <c r="C102" s="20" t="s">
        <v>15</v>
      </c>
      <c r="D102" s="10">
        <f t="shared" si="22"/>
        <v>100</v>
      </c>
      <c r="E102" s="10">
        <f t="shared" si="23"/>
        <v>100</v>
      </c>
      <c r="F102" s="10"/>
      <c r="G102" s="10"/>
      <c r="H102" s="10">
        <v>100</v>
      </c>
      <c r="I102" s="10">
        <v>100</v>
      </c>
      <c r="J102" s="14"/>
      <c r="K102" s="14"/>
      <c r="L102" s="7" t="s">
        <v>406</v>
      </c>
    </row>
    <row r="103" spans="1:14" ht="75.75" customHeight="1">
      <c r="A103" s="37" t="s">
        <v>173</v>
      </c>
      <c r="B103" s="7" t="s">
        <v>193</v>
      </c>
      <c r="C103" s="20" t="s">
        <v>15</v>
      </c>
      <c r="D103" s="10">
        <f t="shared" si="22"/>
        <v>2250</v>
      </c>
      <c r="E103" s="20">
        <f t="shared" si="23"/>
        <v>2250</v>
      </c>
      <c r="F103" s="10"/>
      <c r="G103" s="10"/>
      <c r="H103" s="10">
        <v>2250</v>
      </c>
      <c r="I103" s="10">
        <v>2250</v>
      </c>
      <c r="J103" s="14"/>
      <c r="K103" s="14"/>
      <c r="L103" s="7" t="s">
        <v>407</v>
      </c>
    </row>
    <row r="104" spans="1:14" ht="27.75" customHeight="1">
      <c r="A104" s="40" t="s">
        <v>174</v>
      </c>
      <c r="B104" s="7" t="s">
        <v>175</v>
      </c>
      <c r="C104" s="20" t="s">
        <v>15</v>
      </c>
      <c r="D104" s="10">
        <f>H104+F104</f>
        <v>14970</v>
      </c>
      <c r="E104" s="10">
        <f>E105+E106+E107+E108+E109+E110+E111+E112</f>
        <v>3339.1</v>
      </c>
      <c r="F104" s="10">
        <v>11250</v>
      </c>
      <c r="G104" s="10"/>
      <c r="H104" s="10">
        <v>3720</v>
      </c>
      <c r="I104" s="10">
        <f>I105+I106+I107+I108+I109+I110+I111+I112</f>
        <v>3339.1</v>
      </c>
      <c r="J104" s="14"/>
      <c r="K104" s="14"/>
      <c r="L104" s="14"/>
      <c r="N104" s="1"/>
    </row>
    <row r="105" spans="1:14" ht="61.5" customHeight="1">
      <c r="A105" s="37" t="s">
        <v>176</v>
      </c>
      <c r="B105" s="7" t="s">
        <v>177</v>
      </c>
      <c r="C105" s="20" t="s">
        <v>15</v>
      </c>
      <c r="D105" s="10">
        <f t="shared" ref="D105:D124" si="24">F105+H105</f>
        <v>7000</v>
      </c>
      <c r="E105" s="10">
        <f>G105+I105</f>
        <v>319.8</v>
      </c>
      <c r="F105" s="10">
        <v>6300</v>
      </c>
      <c r="G105" s="10"/>
      <c r="H105" s="10">
        <v>700</v>
      </c>
      <c r="I105" s="10">
        <v>319.8</v>
      </c>
      <c r="J105" s="14"/>
      <c r="K105" s="14"/>
      <c r="L105" s="7" t="s">
        <v>462</v>
      </c>
    </row>
    <row r="106" spans="1:14" ht="55.5" customHeight="1">
      <c r="A106" s="37" t="s">
        <v>178</v>
      </c>
      <c r="B106" s="7" t="s">
        <v>179</v>
      </c>
      <c r="C106" s="20" t="s">
        <v>15</v>
      </c>
      <c r="D106" s="10">
        <f t="shared" si="24"/>
        <v>3000</v>
      </c>
      <c r="E106" s="10">
        <f>G106+I106</f>
        <v>388.3</v>
      </c>
      <c r="F106" s="10">
        <v>2700</v>
      </c>
      <c r="G106" s="42"/>
      <c r="H106" s="10">
        <v>300</v>
      </c>
      <c r="I106" s="10">
        <v>388.3</v>
      </c>
      <c r="J106" s="14"/>
      <c r="K106" s="14"/>
      <c r="L106" s="7" t="s">
        <v>448</v>
      </c>
    </row>
    <row r="107" spans="1:14" ht="79.5" customHeight="1">
      <c r="A107" s="37" t="s">
        <v>180</v>
      </c>
      <c r="B107" s="7" t="s">
        <v>181</v>
      </c>
      <c r="C107" s="20" t="s">
        <v>15</v>
      </c>
      <c r="D107" s="10">
        <f t="shared" si="24"/>
        <v>1500</v>
      </c>
      <c r="E107" s="10">
        <f>G107+I107</f>
        <v>261</v>
      </c>
      <c r="F107" s="10">
        <v>1350</v>
      </c>
      <c r="G107" s="10"/>
      <c r="H107" s="10">
        <v>150</v>
      </c>
      <c r="I107" s="10">
        <v>261</v>
      </c>
      <c r="J107" s="14"/>
      <c r="K107" s="14"/>
      <c r="L107" s="7" t="s">
        <v>449</v>
      </c>
    </row>
    <row r="108" spans="1:14" ht="117" customHeight="1">
      <c r="A108" s="37" t="s">
        <v>182</v>
      </c>
      <c r="B108" s="7" t="s">
        <v>183</v>
      </c>
      <c r="C108" s="20" t="s">
        <v>15</v>
      </c>
      <c r="D108" s="10">
        <f t="shared" si="24"/>
        <v>1000</v>
      </c>
      <c r="E108" s="10">
        <v>0</v>
      </c>
      <c r="F108" s="10">
        <v>900</v>
      </c>
      <c r="G108" s="10"/>
      <c r="H108" s="10">
        <v>100</v>
      </c>
      <c r="I108" s="10">
        <v>0</v>
      </c>
      <c r="J108" s="14"/>
      <c r="K108" s="14"/>
      <c r="L108" s="9" t="s">
        <v>490</v>
      </c>
    </row>
    <row r="109" spans="1:14" ht="237.75" customHeight="1">
      <c r="A109" s="37" t="s">
        <v>184</v>
      </c>
      <c r="B109" s="7" t="s">
        <v>185</v>
      </c>
      <c r="C109" s="20" t="s">
        <v>15</v>
      </c>
      <c r="D109" s="10">
        <f t="shared" si="24"/>
        <v>920</v>
      </c>
      <c r="E109" s="10">
        <f>G109+I109</f>
        <v>920</v>
      </c>
      <c r="F109" s="10"/>
      <c r="G109" s="10"/>
      <c r="H109" s="10">
        <v>920</v>
      </c>
      <c r="I109" s="10">
        <v>920</v>
      </c>
      <c r="J109" s="14"/>
      <c r="K109" s="14"/>
      <c r="L109" s="7" t="s">
        <v>491</v>
      </c>
    </row>
    <row r="110" spans="1:14" ht="90.75" customHeight="1">
      <c r="A110" s="37" t="s">
        <v>186</v>
      </c>
      <c r="B110" s="7" t="s">
        <v>187</v>
      </c>
      <c r="C110" s="20" t="s">
        <v>15</v>
      </c>
      <c r="D110" s="10">
        <f t="shared" si="24"/>
        <v>300</v>
      </c>
      <c r="E110" s="20">
        <f>G110+I110</f>
        <v>300</v>
      </c>
      <c r="F110" s="10"/>
      <c r="G110" s="10"/>
      <c r="H110" s="10">
        <v>300</v>
      </c>
      <c r="I110" s="10">
        <v>300</v>
      </c>
      <c r="J110" s="14"/>
      <c r="K110" s="14"/>
      <c r="L110" s="7" t="s">
        <v>408</v>
      </c>
    </row>
    <row r="111" spans="1:14" ht="107.25" customHeight="1">
      <c r="A111" s="37" t="s">
        <v>188</v>
      </c>
      <c r="B111" s="7" t="s">
        <v>189</v>
      </c>
      <c r="C111" s="20" t="s">
        <v>15</v>
      </c>
      <c r="D111" s="10">
        <f t="shared" si="24"/>
        <v>200</v>
      </c>
      <c r="E111" s="20">
        <f>G111+I111</f>
        <v>100</v>
      </c>
      <c r="F111" s="10"/>
      <c r="G111" s="10"/>
      <c r="H111" s="10">
        <v>200</v>
      </c>
      <c r="I111" s="10">
        <v>100</v>
      </c>
      <c r="J111" s="14"/>
      <c r="K111" s="14"/>
      <c r="L111" s="7" t="s">
        <v>409</v>
      </c>
    </row>
    <row r="112" spans="1:14" ht="283.5" customHeight="1">
      <c r="A112" s="37" t="s">
        <v>190</v>
      </c>
      <c r="B112" s="7" t="s">
        <v>191</v>
      </c>
      <c r="C112" s="20" t="s">
        <v>15</v>
      </c>
      <c r="D112" s="10">
        <f t="shared" si="24"/>
        <v>1050</v>
      </c>
      <c r="E112" s="20">
        <f>G112+I112</f>
        <v>1050</v>
      </c>
      <c r="F112" s="10"/>
      <c r="G112" s="10"/>
      <c r="H112" s="10">
        <v>1050</v>
      </c>
      <c r="I112" s="10">
        <v>1050</v>
      </c>
      <c r="J112" s="14"/>
      <c r="K112" s="14"/>
      <c r="L112" s="7" t="s">
        <v>492</v>
      </c>
    </row>
    <row r="113" spans="1:14" ht="40.5" customHeight="1">
      <c r="A113" s="40" t="s">
        <v>194</v>
      </c>
      <c r="B113" s="7" t="s">
        <v>195</v>
      </c>
      <c r="C113" s="20" t="s">
        <v>15</v>
      </c>
      <c r="D113" s="10">
        <f t="shared" si="24"/>
        <v>6100</v>
      </c>
      <c r="E113" s="10">
        <f>E114+E115+E116+E117+E118+E119+E120+E121+E122+E123</f>
        <v>6100</v>
      </c>
      <c r="F113" s="10"/>
      <c r="G113" s="10"/>
      <c r="H113" s="10">
        <f t="shared" ref="H113:I113" si="25">H114+H115+H116+H117+H118+H119+H120+H121+H122+H123</f>
        <v>6100</v>
      </c>
      <c r="I113" s="10">
        <f t="shared" si="25"/>
        <v>6100</v>
      </c>
      <c r="J113" s="10"/>
      <c r="K113" s="14"/>
      <c r="L113" s="14"/>
    </row>
    <row r="114" spans="1:14" ht="87.75" customHeight="1">
      <c r="A114" s="37" t="s">
        <v>196</v>
      </c>
      <c r="B114" s="7" t="s">
        <v>197</v>
      </c>
      <c r="C114" s="20" t="s">
        <v>15</v>
      </c>
      <c r="D114" s="10">
        <f t="shared" si="24"/>
        <v>100</v>
      </c>
      <c r="E114" s="10">
        <f t="shared" ref="E114:E124" si="26">G114+I114</f>
        <v>100</v>
      </c>
      <c r="F114" s="20"/>
      <c r="G114" s="20"/>
      <c r="H114" s="10">
        <v>100</v>
      </c>
      <c r="I114" s="10">
        <v>100</v>
      </c>
      <c r="J114" s="14"/>
      <c r="K114" s="14"/>
      <c r="L114" s="7" t="s">
        <v>410</v>
      </c>
    </row>
    <row r="115" spans="1:14" ht="49.5" customHeight="1">
      <c r="A115" s="37" t="s">
        <v>198</v>
      </c>
      <c r="B115" s="7" t="s">
        <v>199</v>
      </c>
      <c r="C115" s="20" t="s">
        <v>15</v>
      </c>
      <c r="D115" s="10">
        <f t="shared" si="24"/>
        <v>30</v>
      </c>
      <c r="E115" s="10">
        <f t="shared" si="26"/>
        <v>30</v>
      </c>
      <c r="F115" s="20"/>
      <c r="G115" s="20"/>
      <c r="H115" s="10">
        <v>30</v>
      </c>
      <c r="I115" s="10">
        <v>30</v>
      </c>
      <c r="J115" s="14"/>
      <c r="K115" s="14"/>
      <c r="L115" s="7" t="s">
        <v>410</v>
      </c>
    </row>
    <row r="116" spans="1:14" ht="67.5" customHeight="1">
      <c r="A116" s="37" t="s">
        <v>200</v>
      </c>
      <c r="B116" s="7" t="s">
        <v>411</v>
      </c>
      <c r="C116" s="20" t="s">
        <v>15</v>
      </c>
      <c r="D116" s="10">
        <f t="shared" si="24"/>
        <v>70</v>
      </c>
      <c r="E116" s="10">
        <f t="shared" si="26"/>
        <v>70</v>
      </c>
      <c r="F116" s="20"/>
      <c r="G116" s="20"/>
      <c r="H116" s="10">
        <v>70</v>
      </c>
      <c r="I116" s="10">
        <v>70</v>
      </c>
      <c r="J116" s="14"/>
      <c r="K116" s="14"/>
      <c r="L116" s="7" t="s">
        <v>493</v>
      </c>
    </row>
    <row r="117" spans="1:14" ht="113.25" customHeight="1">
      <c r="A117" s="37" t="s">
        <v>201</v>
      </c>
      <c r="B117" s="7" t="s">
        <v>202</v>
      </c>
      <c r="C117" s="20" t="s">
        <v>15</v>
      </c>
      <c r="D117" s="10">
        <f t="shared" si="24"/>
        <v>150</v>
      </c>
      <c r="E117" s="10">
        <f t="shared" si="26"/>
        <v>150</v>
      </c>
      <c r="F117" s="20"/>
      <c r="G117" s="20"/>
      <c r="H117" s="10">
        <v>150</v>
      </c>
      <c r="I117" s="10">
        <v>150</v>
      </c>
      <c r="J117" s="14"/>
      <c r="K117" s="14"/>
      <c r="L117" s="7" t="s">
        <v>412</v>
      </c>
    </row>
    <row r="118" spans="1:14" ht="104.25" customHeight="1">
      <c r="A118" s="37" t="s">
        <v>203</v>
      </c>
      <c r="B118" s="7" t="s">
        <v>213</v>
      </c>
      <c r="C118" s="20" t="s">
        <v>15</v>
      </c>
      <c r="D118" s="10">
        <f t="shared" si="24"/>
        <v>60</v>
      </c>
      <c r="E118" s="10">
        <f t="shared" si="26"/>
        <v>60</v>
      </c>
      <c r="F118" s="20"/>
      <c r="G118" s="20"/>
      <c r="H118" s="10">
        <v>60</v>
      </c>
      <c r="I118" s="10">
        <v>60</v>
      </c>
      <c r="J118" s="14"/>
      <c r="K118" s="14"/>
      <c r="L118" s="7" t="s">
        <v>413</v>
      </c>
    </row>
    <row r="119" spans="1:14" ht="63.75" customHeight="1">
      <c r="A119" s="37" t="s">
        <v>204</v>
      </c>
      <c r="B119" s="7" t="s">
        <v>205</v>
      </c>
      <c r="C119" s="20" t="s">
        <v>15</v>
      </c>
      <c r="D119" s="10">
        <f t="shared" si="24"/>
        <v>1565</v>
      </c>
      <c r="E119" s="21">
        <f t="shared" si="26"/>
        <v>1565</v>
      </c>
      <c r="F119" s="20"/>
      <c r="G119" s="20"/>
      <c r="H119" s="10">
        <v>1565</v>
      </c>
      <c r="I119" s="10">
        <v>1565</v>
      </c>
      <c r="J119" s="14"/>
      <c r="K119" s="14"/>
      <c r="L119" s="7" t="s">
        <v>414</v>
      </c>
    </row>
    <row r="120" spans="1:14" ht="89.25" customHeight="1">
      <c r="A120" s="37" t="s">
        <v>206</v>
      </c>
      <c r="B120" s="7" t="s">
        <v>415</v>
      </c>
      <c r="C120" s="20" t="s">
        <v>15</v>
      </c>
      <c r="D120" s="10">
        <f t="shared" si="24"/>
        <v>1275</v>
      </c>
      <c r="E120" s="21">
        <f t="shared" si="26"/>
        <v>1275</v>
      </c>
      <c r="F120" s="20"/>
      <c r="G120" s="20"/>
      <c r="H120" s="10">
        <v>1275</v>
      </c>
      <c r="I120" s="10">
        <v>1275</v>
      </c>
      <c r="J120" s="14"/>
      <c r="K120" s="14"/>
      <c r="L120" s="7" t="s">
        <v>494</v>
      </c>
    </row>
    <row r="121" spans="1:14" ht="86.25" customHeight="1">
      <c r="A121" s="37" t="s">
        <v>207</v>
      </c>
      <c r="B121" s="7" t="s">
        <v>214</v>
      </c>
      <c r="C121" s="20" t="s">
        <v>15</v>
      </c>
      <c r="D121" s="10">
        <f t="shared" si="24"/>
        <v>1000</v>
      </c>
      <c r="E121" s="21">
        <f t="shared" si="26"/>
        <v>1000</v>
      </c>
      <c r="F121" s="20"/>
      <c r="G121" s="20"/>
      <c r="H121" s="10">
        <v>1000</v>
      </c>
      <c r="I121" s="10">
        <v>1000</v>
      </c>
      <c r="J121" s="14"/>
      <c r="K121" s="14"/>
      <c r="L121" s="7" t="s">
        <v>416</v>
      </c>
    </row>
    <row r="122" spans="1:14" ht="165" customHeight="1">
      <c r="A122" s="37" t="s">
        <v>208</v>
      </c>
      <c r="B122" s="7" t="s">
        <v>215</v>
      </c>
      <c r="C122" s="20" t="s">
        <v>15</v>
      </c>
      <c r="D122" s="10">
        <f t="shared" si="24"/>
        <v>1700</v>
      </c>
      <c r="E122" s="10">
        <f t="shared" si="26"/>
        <v>1700</v>
      </c>
      <c r="F122" s="20"/>
      <c r="G122" s="20"/>
      <c r="H122" s="10">
        <v>1700</v>
      </c>
      <c r="I122" s="10">
        <v>1700</v>
      </c>
      <c r="J122" s="14"/>
      <c r="K122" s="14"/>
      <c r="L122" s="7" t="s">
        <v>417</v>
      </c>
    </row>
    <row r="123" spans="1:14" ht="77.25" customHeight="1">
      <c r="A123" s="37" t="s">
        <v>209</v>
      </c>
      <c r="B123" s="7" t="s">
        <v>210</v>
      </c>
      <c r="C123" s="20" t="s">
        <v>15</v>
      </c>
      <c r="D123" s="10">
        <f t="shared" si="24"/>
        <v>150</v>
      </c>
      <c r="E123" s="10">
        <f t="shared" si="26"/>
        <v>150</v>
      </c>
      <c r="F123" s="20"/>
      <c r="G123" s="20"/>
      <c r="H123" s="10">
        <v>150</v>
      </c>
      <c r="I123" s="10">
        <v>150</v>
      </c>
      <c r="J123" s="14"/>
      <c r="K123" s="14"/>
      <c r="L123" s="7" t="s">
        <v>436</v>
      </c>
    </row>
    <row r="124" spans="1:14" ht="63" customHeight="1">
      <c r="A124" s="40" t="s">
        <v>211</v>
      </c>
      <c r="B124" s="7" t="s">
        <v>212</v>
      </c>
      <c r="C124" s="20" t="s">
        <v>15</v>
      </c>
      <c r="D124" s="10">
        <f t="shared" si="24"/>
        <v>600</v>
      </c>
      <c r="E124" s="10">
        <f t="shared" si="26"/>
        <v>350</v>
      </c>
      <c r="F124" s="20"/>
      <c r="G124" s="10">
        <v>0</v>
      </c>
      <c r="H124" s="10">
        <v>600</v>
      </c>
      <c r="I124" s="10">
        <v>350</v>
      </c>
      <c r="J124" s="14"/>
      <c r="K124" s="14"/>
      <c r="L124" s="7" t="s">
        <v>423</v>
      </c>
    </row>
    <row r="125" spans="1:14" ht="14.25" customHeight="1">
      <c r="A125" s="59" t="s">
        <v>217</v>
      </c>
      <c r="B125" s="59"/>
      <c r="C125" s="59"/>
      <c r="D125" s="59"/>
      <c r="E125" s="59"/>
      <c r="F125" s="59"/>
      <c r="G125" s="59"/>
      <c r="H125" s="59"/>
      <c r="I125" s="59"/>
      <c r="J125" s="59"/>
      <c r="K125" s="59"/>
      <c r="L125" s="59"/>
    </row>
    <row r="126" spans="1:14" ht="14.25" customHeight="1">
      <c r="A126" s="40"/>
      <c r="B126" s="16" t="s">
        <v>433</v>
      </c>
      <c r="C126" s="40"/>
      <c r="D126" s="43">
        <f>D127+D128+D129+D130</f>
        <v>21663.3</v>
      </c>
      <c r="E126" s="43">
        <f t="shared" ref="E126:I126" si="27">E127+E128+E129+E130</f>
        <v>16609.739999999998</v>
      </c>
      <c r="F126" s="43">
        <f t="shared" si="27"/>
        <v>993.3</v>
      </c>
      <c r="G126" s="43">
        <f t="shared" si="27"/>
        <v>993.3</v>
      </c>
      <c r="H126" s="43">
        <f t="shared" si="27"/>
        <v>20670</v>
      </c>
      <c r="I126" s="43">
        <f t="shared" si="27"/>
        <v>15616.44</v>
      </c>
      <c r="J126" s="40"/>
      <c r="K126" s="40"/>
      <c r="L126" s="40"/>
      <c r="N126" s="1"/>
    </row>
    <row r="127" spans="1:14" ht="75" customHeight="1">
      <c r="A127" s="40" t="s">
        <v>218</v>
      </c>
      <c r="B127" s="7" t="s">
        <v>225</v>
      </c>
      <c r="C127" s="20" t="s">
        <v>15</v>
      </c>
      <c r="D127" s="10">
        <f>F127</f>
        <v>993.3</v>
      </c>
      <c r="E127" s="10">
        <f>G127+I127</f>
        <v>1419</v>
      </c>
      <c r="F127" s="10">
        <v>993.3</v>
      </c>
      <c r="G127" s="10">
        <v>993.3</v>
      </c>
      <c r="H127" s="10"/>
      <c r="I127" s="10">
        <v>425.7</v>
      </c>
      <c r="J127" s="14"/>
      <c r="K127" s="14"/>
      <c r="L127" s="7" t="s">
        <v>495</v>
      </c>
      <c r="N127" s="1"/>
    </row>
    <row r="128" spans="1:14" ht="357" customHeight="1">
      <c r="A128" s="40" t="s">
        <v>219</v>
      </c>
      <c r="B128" s="7" t="s">
        <v>220</v>
      </c>
      <c r="C128" s="20" t="s">
        <v>15</v>
      </c>
      <c r="D128" s="10">
        <f>H128</f>
        <v>16686</v>
      </c>
      <c r="E128" s="10">
        <f>G128+I128</f>
        <v>13826.1</v>
      </c>
      <c r="F128" s="10"/>
      <c r="G128" s="10"/>
      <c r="H128" s="10">
        <v>16686</v>
      </c>
      <c r="I128" s="10">
        <v>13826.1</v>
      </c>
      <c r="J128" s="14"/>
      <c r="K128" s="14"/>
      <c r="L128" s="7" t="s">
        <v>496</v>
      </c>
    </row>
    <row r="129" spans="1:15" ht="287.25" customHeight="1">
      <c r="A129" s="40" t="s">
        <v>221</v>
      </c>
      <c r="B129" s="7" t="s">
        <v>222</v>
      </c>
      <c r="C129" s="20" t="s">
        <v>15</v>
      </c>
      <c r="D129" s="10">
        <f>H129</f>
        <v>3934</v>
      </c>
      <c r="E129" s="10">
        <f>I129</f>
        <v>1314.84</v>
      </c>
      <c r="F129" s="10"/>
      <c r="G129" s="10"/>
      <c r="H129" s="10">
        <v>3934</v>
      </c>
      <c r="I129" s="10">
        <v>1314.84</v>
      </c>
      <c r="J129" s="14"/>
      <c r="K129" s="14"/>
      <c r="L129" s="7" t="s">
        <v>527</v>
      </c>
    </row>
    <row r="130" spans="1:15" ht="213" customHeight="1">
      <c r="A130" s="40" t="s">
        <v>223</v>
      </c>
      <c r="B130" s="7" t="s">
        <v>224</v>
      </c>
      <c r="C130" s="20" t="s">
        <v>15</v>
      </c>
      <c r="D130" s="10">
        <f>H130</f>
        <v>50</v>
      </c>
      <c r="E130" s="10">
        <f>G130+I130</f>
        <v>49.8</v>
      </c>
      <c r="F130" s="10"/>
      <c r="G130" s="10"/>
      <c r="H130" s="10">
        <v>50</v>
      </c>
      <c r="I130" s="10">
        <v>49.8</v>
      </c>
      <c r="J130" s="14"/>
      <c r="K130" s="14"/>
      <c r="L130" s="7" t="s">
        <v>497</v>
      </c>
    </row>
    <row r="131" spans="1:15" ht="15.75">
      <c r="A131" s="57" t="s">
        <v>343</v>
      </c>
      <c r="B131" s="57"/>
      <c r="C131" s="57"/>
      <c r="D131" s="57"/>
      <c r="E131" s="57"/>
      <c r="F131" s="57"/>
      <c r="G131" s="57"/>
      <c r="H131" s="57"/>
      <c r="I131" s="57"/>
      <c r="J131" s="57"/>
      <c r="K131" s="57"/>
      <c r="L131" s="57"/>
    </row>
    <row r="132" spans="1:15" ht="323.25" customHeight="1">
      <c r="A132" s="37" t="s">
        <v>216</v>
      </c>
      <c r="B132" s="9" t="s">
        <v>470</v>
      </c>
      <c r="C132" s="20" t="s">
        <v>15</v>
      </c>
      <c r="D132" s="10">
        <f>F132+H132</f>
        <v>34013.599999999999</v>
      </c>
      <c r="E132" s="10">
        <f>G132+I132</f>
        <v>74862.98</v>
      </c>
      <c r="F132" s="20">
        <v>20000</v>
      </c>
      <c r="G132" s="10">
        <v>41496.6</v>
      </c>
      <c r="H132" s="10">
        <v>14013.6</v>
      </c>
      <c r="I132" s="10">
        <v>33366.379999999997</v>
      </c>
      <c r="J132" s="14"/>
      <c r="K132" s="14"/>
      <c r="L132" s="7" t="s">
        <v>498</v>
      </c>
    </row>
    <row r="133" spans="1:15" ht="15.75" customHeight="1">
      <c r="A133" s="57" t="s">
        <v>344</v>
      </c>
      <c r="B133" s="57"/>
      <c r="C133" s="57"/>
      <c r="D133" s="57"/>
      <c r="E133" s="57"/>
      <c r="F133" s="57"/>
      <c r="G133" s="57"/>
      <c r="H133" s="57"/>
      <c r="I133" s="57"/>
      <c r="J133" s="57"/>
      <c r="K133" s="57"/>
      <c r="L133" s="57"/>
    </row>
    <row r="134" spans="1:15" ht="15.75" customHeight="1">
      <c r="A134" s="14"/>
      <c r="B134" s="16" t="s">
        <v>433</v>
      </c>
      <c r="C134" s="14"/>
      <c r="D134" s="10">
        <f>D136+D137+D138+D140+D143+D144+D145+D147+D148+D150+D151+D152+D165</f>
        <v>1423856.3</v>
      </c>
      <c r="E134" s="10">
        <f t="shared" ref="E134:I134" si="28">E136+E137+E138+E140+E143+E144+E145+E147+E148+E150+E151+E152+E165</f>
        <v>1069227.0350000001</v>
      </c>
      <c r="F134" s="10">
        <f t="shared" si="28"/>
        <v>1049550</v>
      </c>
      <c r="G134" s="10">
        <f t="shared" si="28"/>
        <v>811370.16600000008</v>
      </c>
      <c r="H134" s="10">
        <f t="shared" si="28"/>
        <v>374306.3</v>
      </c>
      <c r="I134" s="10">
        <f t="shared" si="28"/>
        <v>257856.86900000001</v>
      </c>
      <c r="J134" s="10"/>
      <c r="K134" s="10"/>
      <c r="L134" s="14"/>
      <c r="N134" s="1"/>
    </row>
    <row r="135" spans="1:15" ht="15.75">
      <c r="A135" s="58" t="s">
        <v>6</v>
      </c>
      <c r="B135" s="58"/>
      <c r="C135" s="58"/>
      <c r="D135" s="58"/>
      <c r="E135" s="58"/>
      <c r="F135" s="58"/>
      <c r="G135" s="58"/>
      <c r="H135" s="58"/>
      <c r="I135" s="58"/>
      <c r="J135" s="58"/>
      <c r="K135" s="58"/>
      <c r="L135" s="58"/>
    </row>
    <row r="136" spans="1:15" ht="102.75" customHeight="1">
      <c r="A136" s="37" t="s">
        <v>226</v>
      </c>
      <c r="B136" s="7" t="s">
        <v>227</v>
      </c>
      <c r="C136" s="20" t="s">
        <v>15</v>
      </c>
      <c r="D136" s="10">
        <f>F136+H136</f>
        <v>109400</v>
      </c>
      <c r="E136" s="10">
        <f>G136+I136</f>
        <v>98287.274999999994</v>
      </c>
      <c r="F136" s="10">
        <v>40500</v>
      </c>
      <c r="G136" s="10">
        <v>37850.866000000002</v>
      </c>
      <c r="H136" s="10">
        <v>68900</v>
      </c>
      <c r="I136" s="10">
        <v>60436.409</v>
      </c>
      <c r="J136" s="44"/>
      <c r="K136" s="44"/>
      <c r="L136" s="7" t="s">
        <v>424</v>
      </c>
      <c r="O136" s="1"/>
    </row>
    <row r="137" spans="1:15" ht="89.25" customHeight="1">
      <c r="A137" s="37" t="s">
        <v>228</v>
      </c>
      <c r="B137" s="7" t="s">
        <v>229</v>
      </c>
      <c r="C137" s="20" t="s">
        <v>15</v>
      </c>
      <c r="D137" s="10">
        <f t="shared" ref="D137:D138" si="29">F137+H137</f>
        <v>15000</v>
      </c>
      <c r="E137" s="10">
        <v>0</v>
      </c>
      <c r="F137" s="10">
        <v>12000</v>
      </c>
      <c r="G137" s="10">
        <v>0</v>
      </c>
      <c r="H137" s="10">
        <v>3000</v>
      </c>
      <c r="I137" s="10">
        <v>0</v>
      </c>
      <c r="J137" s="44"/>
      <c r="K137" s="44"/>
      <c r="L137" s="9" t="s">
        <v>434</v>
      </c>
    </row>
    <row r="138" spans="1:15" ht="79.5" customHeight="1">
      <c r="A138" s="37" t="s">
        <v>230</v>
      </c>
      <c r="B138" s="7" t="s">
        <v>231</v>
      </c>
      <c r="C138" s="20" t="s">
        <v>15</v>
      </c>
      <c r="D138" s="10">
        <f t="shared" si="29"/>
        <v>6000</v>
      </c>
      <c r="E138" s="10">
        <v>0</v>
      </c>
      <c r="F138" s="10"/>
      <c r="G138" s="10"/>
      <c r="H138" s="10">
        <v>6000</v>
      </c>
      <c r="I138" s="10">
        <v>0</v>
      </c>
      <c r="J138" s="44"/>
      <c r="K138" s="44"/>
      <c r="L138" s="9" t="s">
        <v>434</v>
      </c>
    </row>
    <row r="139" spans="1:15" ht="15.75">
      <c r="A139" s="57" t="s">
        <v>249</v>
      </c>
      <c r="B139" s="57"/>
      <c r="C139" s="57"/>
      <c r="D139" s="57"/>
      <c r="E139" s="57"/>
      <c r="F139" s="57"/>
      <c r="G139" s="57"/>
      <c r="H139" s="57"/>
      <c r="I139" s="57"/>
      <c r="J139" s="57"/>
      <c r="K139" s="57"/>
      <c r="L139" s="57"/>
    </row>
    <row r="140" spans="1:15" ht="56.25" customHeight="1">
      <c r="A140" s="40" t="s">
        <v>232</v>
      </c>
      <c r="B140" s="7" t="s">
        <v>245</v>
      </c>
      <c r="C140" s="20" t="s">
        <v>15</v>
      </c>
      <c r="D140" s="10">
        <f t="shared" ref="D140:I140" si="30">D141+D142</f>
        <v>16500</v>
      </c>
      <c r="E140" s="20">
        <f t="shared" si="30"/>
        <v>6544.5</v>
      </c>
      <c r="F140" s="10">
        <f t="shared" si="30"/>
        <v>15000</v>
      </c>
      <c r="G140" s="20">
        <f t="shared" si="30"/>
        <v>5544.5</v>
      </c>
      <c r="H140" s="10">
        <f t="shared" si="30"/>
        <v>1500</v>
      </c>
      <c r="I140" s="20">
        <f t="shared" si="30"/>
        <v>1000</v>
      </c>
      <c r="J140" s="28"/>
      <c r="K140" s="28"/>
      <c r="L140" s="28"/>
    </row>
    <row r="141" spans="1:15" ht="63.75" customHeight="1">
      <c r="A141" s="37" t="s">
        <v>233</v>
      </c>
      <c r="B141" s="7" t="s">
        <v>428</v>
      </c>
      <c r="C141" s="20" t="s">
        <v>15</v>
      </c>
      <c r="D141" s="10">
        <f t="shared" ref="D141:D144" si="31">F141+H141</f>
        <v>5500</v>
      </c>
      <c r="E141" s="20">
        <v>0</v>
      </c>
      <c r="F141" s="10">
        <v>5000</v>
      </c>
      <c r="G141" s="10">
        <v>0</v>
      </c>
      <c r="H141" s="20">
        <v>500</v>
      </c>
      <c r="I141" s="10">
        <v>0</v>
      </c>
      <c r="J141" s="28"/>
      <c r="K141" s="28"/>
      <c r="L141" s="9" t="s">
        <v>455</v>
      </c>
    </row>
    <row r="142" spans="1:15" ht="52.5" customHeight="1">
      <c r="A142" s="37" t="s">
        <v>234</v>
      </c>
      <c r="B142" s="7" t="s">
        <v>235</v>
      </c>
      <c r="C142" s="20" t="s">
        <v>15</v>
      </c>
      <c r="D142" s="10">
        <f t="shared" si="31"/>
        <v>11000</v>
      </c>
      <c r="E142" s="10">
        <f>G142+I142</f>
        <v>6544.5</v>
      </c>
      <c r="F142" s="10">
        <v>10000</v>
      </c>
      <c r="G142" s="10">
        <v>5544.5</v>
      </c>
      <c r="H142" s="20">
        <v>1000</v>
      </c>
      <c r="I142" s="10">
        <v>1000</v>
      </c>
      <c r="J142" s="28"/>
      <c r="K142" s="28"/>
      <c r="L142" s="9" t="s">
        <v>499</v>
      </c>
    </row>
    <row r="143" spans="1:15" ht="74.25" customHeight="1">
      <c r="A143" s="40" t="s">
        <v>236</v>
      </c>
      <c r="B143" s="7" t="s">
        <v>237</v>
      </c>
      <c r="C143" s="20" t="s">
        <v>15</v>
      </c>
      <c r="D143" s="10">
        <f t="shared" si="31"/>
        <v>18199.900000000001</v>
      </c>
      <c r="E143" s="20">
        <f>I143</f>
        <v>6382.3</v>
      </c>
      <c r="F143" s="10"/>
      <c r="G143" s="10"/>
      <c r="H143" s="10">
        <v>18199.900000000001</v>
      </c>
      <c r="I143" s="10">
        <v>6382.3</v>
      </c>
      <c r="J143" s="28"/>
      <c r="K143" s="28"/>
      <c r="L143" s="9" t="s">
        <v>500</v>
      </c>
    </row>
    <row r="144" spans="1:15" ht="246.75" customHeight="1">
      <c r="A144" s="40" t="s">
        <v>238</v>
      </c>
      <c r="B144" s="7" t="s">
        <v>246</v>
      </c>
      <c r="C144" s="20" t="s">
        <v>15</v>
      </c>
      <c r="D144" s="10">
        <f t="shared" si="31"/>
        <v>31780</v>
      </c>
      <c r="E144" s="32">
        <v>0</v>
      </c>
      <c r="F144" s="10">
        <v>23230</v>
      </c>
      <c r="G144" s="10"/>
      <c r="H144" s="10">
        <v>8550</v>
      </c>
      <c r="I144" s="10">
        <v>0</v>
      </c>
      <c r="J144" s="28"/>
      <c r="K144" s="28"/>
      <c r="L144" s="9" t="s">
        <v>501</v>
      </c>
    </row>
    <row r="145" spans="1:13" ht="52.5" customHeight="1">
      <c r="A145" s="40" t="s">
        <v>239</v>
      </c>
      <c r="B145" s="7" t="s">
        <v>240</v>
      </c>
      <c r="C145" s="20" t="s">
        <v>15</v>
      </c>
      <c r="D145" s="10">
        <f>D146</f>
        <v>290000</v>
      </c>
      <c r="E145" s="10">
        <f>E146+E147+E148</f>
        <v>215870</v>
      </c>
      <c r="F145" s="10">
        <f>F146</f>
        <v>261000</v>
      </c>
      <c r="G145" s="24">
        <f>G146+G147+G148</f>
        <v>180000</v>
      </c>
      <c r="H145" s="10">
        <f>H146</f>
        <v>29000</v>
      </c>
      <c r="I145" s="24">
        <f>I146+I147+I148</f>
        <v>35870</v>
      </c>
      <c r="J145" s="28"/>
      <c r="K145" s="28"/>
      <c r="L145" s="28"/>
    </row>
    <row r="146" spans="1:13" ht="150.75" customHeight="1">
      <c r="A146" s="37" t="s">
        <v>241</v>
      </c>
      <c r="B146" s="7" t="s">
        <v>242</v>
      </c>
      <c r="C146" s="20" t="s">
        <v>15</v>
      </c>
      <c r="D146" s="24">
        <f t="shared" ref="D146:D148" si="32">F146+H146</f>
        <v>290000</v>
      </c>
      <c r="E146" s="10">
        <f>G146+I146</f>
        <v>10000</v>
      </c>
      <c r="F146" s="10">
        <v>261000</v>
      </c>
      <c r="G146" s="10"/>
      <c r="H146" s="10">
        <v>29000</v>
      </c>
      <c r="I146" s="10">
        <v>10000</v>
      </c>
      <c r="J146" s="28"/>
      <c r="K146" s="28"/>
      <c r="L146" s="9" t="s">
        <v>502</v>
      </c>
    </row>
    <row r="147" spans="1:13" ht="90.75" customHeight="1">
      <c r="A147" s="40" t="s">
        <v>243</v>
      </c>
      <c r="B147" s="7" t="s">
        <v>248</v>
      </c>
      <c r="C147" s="20" t="s">
        <v>15</v>
      </c>
      <c r="D147" s="24">
        <f t="shared" si="32"/>
        <v>200000</v>
      </c>
      <c r="E147" s="10">
        <f>G147+I147</f>
        <v>204170</v>
      </c>
      <c r="F147" s="10">
        <v>180000</v>
      </c>
      <c r="G147" s="10">
        <v>180000</v>
      </c>
      <c r="H147" s="10">
        <v>20000</v>
      </c>
      <c r="I147" s="10">
        <v>24170</v>
      </c>
      <c r="J147" s="28"/>
      <c r="K147" s="28"/>
      <c r="L147" s="9" t="s">
        <v>452</v>
      </c>
    </row>
    <row r="148" spans="1:13" ht="76.5" customHeight="1">
      <c r="A148" s="40" t="s">
        <v>244</v>
      </c>
      <c r="B148" s="7" t="s">
        <v>247</v>
      </c>
      <c r="C148" s="20" t="s">
        <v>15</v>
      </c>
      <c r="D148" s="24">
        <f t="shared" si="32"/>
        <v>24000</v>
      </c>
      <c r="E148" s="10">
        <f>G148+I148</f>
        <v>1700</v>
      </c>
      <c r="F148" s="10">
        <v>19400</v>
      </c>
      <c r="G148" s="10"/>
      <c r="H148" s="10">
        <v>4600</v>
      </c>
      <c r="I148" s="10">
        <v>1700</v>
      </c>
      <c r="J148" s="28"/>
      <c r="K148" s="28"/>
      <c r="L148" s="9" t="s">
        <v>456</v>
      </c>
    </row>
    <row r="149" spans="1:13" ht="15.75">
      <c r="A149" s="57" t="s">
        <v>315</v>
      </c>
      <c r="B149" s="57"/>
      <c r="C149" s="57"/>
      <c r="D149" s="57"/>
      <c r="E149" s="57"/>
      <c r="F149" s="57"/>
      <c r="G149" s="57"/>
      <c r="H149" s="57"/>
      <c r="I149" s="57"/>
      <c r="J149" s="57"/>
      <c r="K149" s="57"/>
      <c r="L149" s="57"/>
    </row>
    <row r="150" spans="1:13" ht="165.75" customHeight="1">
      <c r="A150" s="40" t="s">
        <v>250</v>
      </c>
      <c r="B150" s="7" t="s">
        <v>279</v>
      </c>
      <c r="C150" s="20" t="s">
        <v>15</v>
      </c>
      <c r="D150" s="10">
        <f t="shared" ref="D150" si="33">F150+H150</f>
        <v>99953.4</v>
      </c>
      <c r="E150" s="20">
        <f>I150</f>
        <v>66487.64</v>
      </c>
      <c r="F150" s="10"/>
      <c r="G150" s="10"/>
      <c r="H150" s="10">
        <v>99953.4</v>
      </c>
      <c r="I150" s="10">
        <v>66487.64</v>
      </c>
      <c r="J150" s="28"/>
      <c r="K150" s="28"/>
      <c r="L150" s="9" t="s">
        <v>460</v>
      </c>
    </row>
    <row r="151" spans="1:13" ht="102.75" customHeight="1">
      <c r="A151" s="40" t="s">
        <v>251</v>
      </c>
      <c r="B151" s="7" t="s">
        <v>280</v>
      </c>
      <c r="C151" s="20" t="s">
        <v>15</v>
      </c>
      <c r="D151" s="10">
        <f t="shared" ref="D151:D155" si="34">F151+H151</f>
        <v>30000</v>
      </c>
      <c r="E151" s="10">
        <v>0</v>
      </c>
      <c r="F151" s="10">
        <v>25000</v>
      </c>
      <c r="G151" s="10">
        <v>0</v>
      </c>
      <c r="H151" s="10">
        <v>5000</v>
      </c>
      <c r="I151" s="10">
        <v>0</v>
      </c>
      <c r="J151" s="28"/>
      <c r="K151" s="28"/>
      <c r="L151" s="9" t="s">
        <v>434</v>
      </c>
    </row>
    <row r="152" spans="1:13" ht="30.75" customHeight="1">
      <c r="A152" s="40" t="s">
        <v>252</v>
      </c>
      <c r="B152" s="7" t="s">
        <v>253</v>
      </c>
      <c r="C152" s="20" t="s">
        <v>15</v>
      </c>
      <c r="D152" s="10">
        <f t="shared" si="34"/>
        <v>256823</v>
      </c>
      <c r="E152" s="10">
        <f>E153+E154+E155+E156+E157+E158+E159+E160+E161+E162+E163+E164</f>
        <v>189585.42000000004</v>
      </c>
      <c r="F152" s="10">
        <f>F153+F154+F155+F156+F157+F158+F159+F160+F161+F162+F163+F164</f>
        <v>221240</v>
      </c>
      <c r="G152" s="10">
        <f>G153+G154+G155+G156+G157+G158+G159+G160+G161+G162+G163+G164</f>
        <v>155794.90000000002</v>
      </c>
      <c r="H152" s="10">
        <f t="shared" ref="H152" si="35">H153+H154+H155+H156+H157+H158+H159+H160+H161+H162+H163+H164</f>
        <v>35583</v>
      </c>
      <c r="I152" s="10">
        <f>I153+I154+I155+I156+I157+I158+I159+I160+I161+I162+I163+I164</f>
        <v>33790.520000000004</v>
      </c>
      <c r="J152" s="28"/>
      <c r="K152" s="28"/>
      <c r="L152" s="28"/>
    </row>
    <row r="153" spans="1:13" ht="68.25" customHeight="1">
      <c r="A153" s="37" t="s">
        <v>254</v>
      </c>
      <c r="B153" s="7" t="s">
        <v>255</v>
      </c>
      <c r="C153" s="20" t="s">
        <v>15</v>
      </c>
      <c r="D153" s="10">
        <f t="shared" si="34"/>
        <v>11500</v>
      </c>
      <c r="E153" s="10">
        <f t="shared" ref="E153:E166" si="36">G153+I153</f>
        <v>3762</v>
      </c>
      <c r="F153" s="10">
        <v>10350</v>
      </c>
      <c r="G153" s="10">
        <v>3382</v>
      </c>
      <c r="H153" s="10">
        <v>1150</v>
      </c>
      <c r="I153" s="10">
        <v>380</v>
      </c>
      <c r="J153" s="28"/>
      <c r="K153" s="28"/>
      <c r="L153" s="9" t="s">
        <v>450</v>
      </c>
    </row>
    <row r="154" spans="1:13" ht="66" customHeight="1">
      <c r="A154" s="37" t="s">
        <v>256</v>
      </c>
      <c r="B154" s="7" t="s">
        <v>257</v>
      </c>
      <c r="C154" s="20" t="s">
        <v>15</v>
      </c>
      <c r="D154" s="10">
        <f t="shared" si="34"/>
        <v>70934</v>
      </c>
      <c r="E154" s="10">
        <f t="shared" si="36"/>
        <v>71110</v>
      </c>
      <c r="F154" s="10">
        <v>63840</v>
      </c>
      <c r="G154" s="10">
        <v>63840</v>
      </c>
      <c r="H154" s="10">
        <v>7094</v>
      </c>
      <c r="I154" s="10">
        <v>7270</v>
      </c>
      <c r="J154" s="28"/>
      <c r="K154" s="28"/>
      <c r="L154" s="9" t="s">
        <v>468</v>
      </c>
    </row>
    <row r="155" spans="1:13" ht="104.25" customHeight="1">
      <c r="A155" s="37" t="s">
        <v>258</v>
      </c>
      <c r="B155" s="7" t="s">
        <v>259</v>
      </c>
      <c r="C155" s="20" t="s">
        <v>15</v>
      </c>
      <c r="D155" s="10">
        <f t="shared" si="34"/>
        <v>2000</v>
      </c>
      <c r="E155" s="10">
        <f t="shared" si="36"/>
        <v>2846</v>
      </c>
      <c r="F155" s="10">
        <v>1800</v>
      </c>
      <c r="G155" s="10">
        <v>1800</v>
      </c>
      <c r="H155" s="10">
        <v>200</v>
      </c>
      <c r="I155" s="10">
        <v>1046</v>
      </c>
      <c r="J155" s="28"/>
      <c r="K155" s="28"/>
      <c r="L155" s="9" t="s">
        <v>457</v>
      </c>
    </row>
    <row r="156" spans="1:13" ht="115.5" customHeight="1">
      <c r="A156" s="37" t="s">
        <v>260</v>
      </c>
      <c r="B156" s="7" t="s">
        <v>281</v>
      </c>
      <c r="C156" s="20" t="s">
        <v>15</v>
      </c>
      <c r="D156" s="10">
        <f t="shared" ref="D156:D157" si="37">F156+H156</f>
        <v>110289</v>
      </c>
      <c r="E156" s="10">
        <f t="shared" si="36"/>
        <v>69378.7</v>
      </c>
      <c r="F156" s="10">
        <v>99260</v>
      </c>
      <c r="G156" s="10">
        <v>53503.3</v>
      </c>
      <c r="H156" s="10">
        <v>11029</v>
      </c>
      <c r="I156" s="10">
        <v>15875.4</v>
      </c>
      <c r="J156" s="28"/>
      <c r="K156" s="28"/>
      <c r="L156" s="9" t="s">
        <v>463</v>
      </c>
    </row>
    <row r="157" spans="1:13" ht="201" customHeight="1">
      <c r="A157" s="37" t="s">
        <v>261</v>
      </c>
      <c r="B157" s="7" t="s">
        <v>282</v>
      </c>
      <c r="C157" s="20" t="s">
        <v>15</v>
      </c>
      <c r="D157" s="10">
        <f t="shared" si="37"/>
        <v>4750</v>
      </c>
      <c r="E157" s="20">
        <f t="shared" si="36"/>
        <v>4750</v>
      </c>
      <c r="F157" s="10">
        <v>4275</v>
      </c>
      <c r="G157" s="10">
        <v>4275</v>
      </c>
      <c r="H157" s="10">
        <v>475</v>
      </c>
      <c r="I157" s="10">
        <v>475</v>
      </c>
      <c r="J157" s="28"/>
      <c r="K157" s="28"/>
      <c r="L157" s="9" t="s">
        <v>448</v>
      </c>
    </row>
    <row r="158" spans="1:13" ht="150.75" customHeight="1">
      <c r="A158" s="37" t="s">
        <v>262</v>
      </c>
      <c r="B158" s="7" t="s">
        <v>283</v>
      </c>
      <c r="C158" s="20" t="s">
        <v>15</v>
      </c>
      <c r="D158" s="10">
        <f t="shared" ref="D158" si="38">F158+H158</f>
        <v>3250</v>
      </c>
      <c r="E158" s="20">
        <f t="shared" si="36"/>
        <v>3229.1</v>
      </c>
      <c r="F158" s="10">
        <v>2925</v>
      </c>
      <c r="G158" s="10">
        <v>2904.1</v>
      </c>
      <c r="H158" s="10">
        <v>325</v>
      </c>
      <c r="I158" s="10">
        <v>325</v>
      </c>
      <c r="J158" s="28"/>
      <c r="K158" s="28"/>
      <c r="L158" s="9" t="s">
        <v>397</v>
      </c>
    </row>
    <row r="159" spans="1:13" ht="53.25" customHeight="1">
      <c r="A159" s="37" t="s">
        <v>263</v>
      </c>
      <c r="B159" s="7" t="s">
        <v>264</v>
      </c>
      <c r="C159" s="20" t="s">
        <v>15</v>
      </c>
      <c r="D159" s="10">
        <f t="shared" ref="D159:D160" si="39">F159+H159</f>
        <v>20000</v>
      </c>
      <c r="E159" s="20">
        <f t="shared" si="36"/>
        <v>23680.9</v>
      </c>
      <c r="F159" s="10">
        <v>18000</v>
      </c>
      <c r="G159" s="10">
        <v>18000</v>
      </c>
      <c r="H159" s="10">
        <v>2000</v>
      </c>
      <c r="I159" s="10">
        <v>5680.9</v>
      </c>
      <c r="J159" s="28"/>
      <c r="K159" s="28"/>
      <c r="L159" s="9" t="s">
        <v>465</v>
      </c>
    </row>
    <row r="160" spans="1:13" ht="115.5" customHeight="1">
      <c r="A160" s="37" t="s">
        <v>265</v>
      </c>
      <c r="B160" s="7" t="s">
        <v>266</v>
      </c>
      <c r="C160" s="20" t="s">
        <v>15</v>
      </c>
      <c r="D160" s="10">
        <f t="shared" si="39"/>
        <v>2000</v>
      </c>
      <c r="E160" s="20">
        <f t="shared" si="36"/>
        <v>145.19999999999999</v>
      </c>
      <c r="F160" s="10">
        <v>1800</v>
      </c>
      <c r="G160" s="10"/>
      <c r="H160" s="10">
        <v>200</v>
      </c>
      <c r="I160" s="10">
        <v>145.19999999999999</v>
      </c>
      <c r="J160" s="28"/>
      <c r="K160" s="28"/>
      <c r="L160" s="9" t="s">
        <v>398</v>
      </c>
      <c r="M160" s="30"/>
    </row>
    <row r="161" spans="1:14" ht="100.5" customHeight="1">
      <c r="A161" s="37" t="s">
        <v>267</v>
      </c>
      <c r="B161" s="7" t="s">
        <v>284</v>
      </c>
      <c r="C161" s="20" t="s">
        <v>15</v>
      </c>
      <c r="D161" s="10">
        <f t="shared" ref="D161:D164" si="40">F161+H161</f>
        <v>6100</v>
      </c>
      <c r="E161" s="20">
        <f t="shared" si="36"/>
        <v>399.1</v>
      </c>
      <c r="F161" s="10">
        <v>5490</v>
      </c>
      <c r="G161" s="10"/>
      <c r="H161" s="10">
        <v>610</v>
      </c>
      <c r="I161" s="10">
        <v>399.1</v>
      </c>
      <c r="J161" s="28"/>
      <c r="K161" s="28"/>
      <c r="L161" s="9" t="s">
        <v>464</v>
      </c>
      <c r="M161" s="30"/>
    </row>
    <row r="162" spans="1:14" ht="53.25" customHeight="1">
      <c r="A162" s="37" t="s">
        <v>268</v>
      </c>
      <c r="B162" s="7" t="s">
        <v>269</v>
      </c>
      <c r="C162" s="20" t="s">
        <v>15</v>
      </c>
      <c r="D162" s="10">
        <f t="shared" si="40"/>
        <v>6000</v>
      </c>
      <c r="E162" s="20">
        <f t="shared" si="36"/>
        <v>460</v>
      </c>
      <c r="F162" s="10">
        <v>5400</v>
      </c>
      <c r="G162" s="10"/>
      <c r="H162" s="10">
        <v>600</v>
      </c>
      <c r="I162" s="10">
        <v>460</v>
      </c>
      <c r="J162" s="28"/>
      <c r="K162" s="28"/>
      <c r="L162" s="9" t="s">
        <v>467</v>
      </c>
      <c r="M162" s="30"/>
    </row>
    <row r="163" spans="1:14" ht="105" customHeight="1">
      <c r="A163" s="37" t="s">
        <v>270</v>
      </c>
      <c r="B163" s="7" t="s">
        <v>271</v>
      </c>
      <c r="C163" s="20" t="s">
        <v>15</v>
      </c>
      <c r="D163" s="10">
        <f t="shared" si="40"/>
        <v>9000</v>
      </c>
      <c r="E163" s="10">
        <f t="shared" si="36"/>
        <v>8990.5</v>
      </c>
      <c r="F163" s="10">
        <v>8100</v>
      </c>
      <c r="G163" s="10">
        <v>8090.5</v>
      </c>
      <c r="H163" s="10">
        <v>900</v>
      </c>
      <c r="I163" s="10">
        <v>900</v>
      </c>
      <c r="J163" s="28"/>
      <c r="K163" s="28"/>
      <c r="L163" s="9" t="s">
        <v>471</v>
      </c>
    </row>
    <row r="164" spans="1:14" ht="90" customHeight="1">
      <c r="A164" s="37" t="s">
        <v>272</v>
      </c>
      <c r="B164" s="7" t="s">
        <v>273</v>
      </c>
      <c r="C164" s="20" t="s">
        <v>15</v>
      </c>
      <c r="D164" s="10">
        <f t="shared" si="40"/>
        <v>11000</v>
      </c>
      <c r="E164" s="10">
        <f t="shared" si="36"/>
        <v>833.92</v>
      </c>
      <c r="F164" s="10"/>
      <c r="G164" s="10"/>
      <c r="H164" s="10">
        <v>11000</v>
      </c>
      <c r="I164" s="10">
        <v>833.92</v>
      </c>
      <c r="J164" s="28"/>
      <c r="K164" s="28"/>
      <c r="L164" s="9" t="s">
        <v>458</v>
      </c>
    </row>
    <row r="165" spans="1:14" ht="21" customHeight="1">
      <c r="A165" s="40" t="s">
        <v>274</v>
      </c>
      <c r="B165" s="7" t="s">
        <v>275</v>
      </c>
      <c r="C165" s="20" t="s">
        <v>15</v>
      </c>
      <c r="D165" s="10">
        <f>F165+H165</f>
        <v>326200</v>
      </c>
      <c r="E165" s="10">
        <f>E166+E167</f>
        <v>280199.90000000002</v>
      </c>
      <c r="F165" s="10">
        <f>F166+F167</f>
        <v>252180</v>
      </c>
      <c r="G165" s="10">
        <f>G166+G167</f>
        <v>252179.9</v>
      </c>
      <c r="H165" s="10">
        <f t="shared" ref="H165" si="41">H166+H167</f>
        <v>74020</v>
      </c>
      <c r="I165" s="10">
        <f>I166+I167</f>
        <v>28020</v>
      </c>
      <c r="J165" s="28"/>
      <c r="K165" s="28"/>
      <c r="L165" s="28"/>
    </row>
    <row r="166" spans="1:14" ht="105" customHeight="1">
      <c r="A166" s="37" t="s">
        <v>276</v>
      </c>
      <c r="B166" s="7" t="s">
        <v>285</v>
      </c>
      <c r="C166" s="20" t="s">
        <v>15</v>
      </c>
      <c r="D166" s="10">
        <f>F166+H166</f>
        <v>280200</v>
      </c>
      <c r="E166" s="10">
        <f t="shared" si="36"/>
        <v>280199.90000000002</v>
      </c>
      <c r="F166" s="10">
        <v>252180</v>
      </c>
      <c r="G166" s="10">
        <v>252179.9</v>
      </c>
      <c r="H166" s="10">
        <v>28020</v>
      </c>
      <c r="I166" s="10">
        <v>28020</v>
      </c>
      <c r="J166" s="28"/>
      <c r="K166" s="28"/>
      <c r="L166" s="9" t="s">
        <v>503</v>
      </c>
    </row>
    <row r="167" spans="1:14" ht="103.5" customHeight="1">
      <c r="A167" s="37" t="s">
        <v>277</v>
      </c>
      <c r="B167" s="7" t="s">
        <v>278</v>
      </c>
      <c r="C167" s="20" t="s">
        <v>15</v>
      </c>
      <c r="D167" s="10">
        <f>F167+H167</f>
        <v>46000</v>
      </c>
      <c r="E167" s="10">
        <v>0</v>
      </c>
      <c r="F167" s="10"/>
      <c r="G167" s="10"/>
      <c r="H167" s="10">
        <v>46000</v>
      </c>
      <c r="I167" s="10">
        <v>0</v>
      </c>
      <c r="J167" s="28"/>
      <c r="K167" s="28"/>
      <c r="L167" s="9" t="s">
        <v>434</v>
      </c>
    </row>
    <row r="168" spans="1:14" ht="15.75">
      <c r="A168" s="57" t="s">
        <v>316</v>
      </c>
      <c r="B168" s="57"/>
      <c r="C168" s="57"/>
      <c r="D168" s="57"/>
      <c r="E168" s="57"/>
      <c r="F168" s="57"/>
      <c r="G168" s="57"/>
      <c r="H168" s="57"/>
      <c r="I168" s="57"/>
      <c r="J168" s="57"/>
      <c r="K168" s="57"/>
      <c r="L168" s="57"/>
    </row>
    <row r="169" spans="1:14" ht="15.75">
      <c r="A169" s="14"/>
      <c r="B169" s="23" t="s">
        <v>433</v>
      </c>
      <c r="C169" s="14"/>
      <c r="D169" s="10">
        <f>D170+D171+D172+D173</f>
        <v>1541694</v>
      </c>
      <c r="E169" s="10">
        <f t="shared" ref="E169:I169" si="42">E170+E171+E172+E173</f>
        <v>192420.174</v>
      </c>
      <c r="F169" s="10">
        <f t="shared" si="42"/>
        <v>1168670</v>
      </c>
      <c r="G169" s="10">
        <f t="shared" si="42"/>
        <v>33728.258000000002</v>
      </c>
      <c r="H169" s="10">
        <f t="shared" si="42"/>
        <v>193888</v>
      </c>
      <c r="I169" s="10">
        <f t="shared" si="42"/>
        <v>28695.133000000002</v>
      </c>
      <c r="J169" s="10">
        <f>J170+J171+J172+J173</f>
        <v>179136</v>
      </c>
      <c r="K169" s="10">
        <f t="shared" ref="K169" si="43">K170+K171+K172+K173</f>
        <v>129996.783</v>
      </c>
      <c r="L169" s="14"/>
      <c r="N169" s="1"/>
    </row>
    <row r="170" spans="1:14" ht="184.5" customHeight="1">
      <c r="A170" s="37" t="s">
        <v>286</v>
      </c>
      <c r="B170" s="7" t="s">
        <v>292</v>
      </c>
      <c r="C170" s="20" t="s">
        <v>15</v>
      </c>
      <c r="D170" s="10">
        <f>F170+H170+J170</f>
        <v>253776</v>
      </c>
      <c r="E170" s="10">
        <f>G170+I170+K170</f>
        <v>183926.04399999999</v>
      </c>
      <c r="F170" s="10">
        <v>37320</v>
      </c>
      <c r="G170" s="10">
        <v>26846.598000000002</v>
      </c>
      <c r="H170" s="10">
        <v>37320</v>
      </c>
      <c r="I170" s="20">
        <v>27082.663</v>
      </c>
      <c r="J170" s="24">
        <v>179136</v>
      </c>
      <c r="K170" s="20">
        <v>129996.783</v>
      </c>
      <c r="L170" s="7" t="s">
        <v>419</v>
      </c>
    </row>
    <row r="171" spans="1:14" ht="397.5" customHeight="1">
      <c r="A171" s="37" t="s">
        <v>287</v>
      </c>
      <c r="B171" s="7" t="s">
        <v>288</v>
      </c>
      <c r="C171" s="20" t="s">
        <v>15</v>
      </c>
      <c r="D171" s="10">
        <f>F171+H171+J171</f>
        <v>664240</v>
      </c>
      <c r="E171" s="10">
        <f>G171+I171</f>
        <v>7631.01</v>
      </c>
      <c r="F171" s="10">
        <v>569400</v>
      </c>
      <c r="G171" s="10">
        <v>6104.85</v>
      </c>
      <c r="H171" s="10">
        <v>94840</v>
      </c>
      <c r="I171" s="10">
        <v>1526.16</v>
      </c>
      <c r="J171" s="14"/>
      <c r="K171" s="14"/>
      <c r="L171" s="7" t="s">
        <v>448</v>
      </c>
    </row>
    <row r="172" spans="1:14" ht="131.25" customHeight="1">
      <c r="A172" s="37" t="s">
        <v>289</v>
      </c>
      <c r="B172" s="7" t="s">
        <v>528</v>
      </c>
      <c r="C172" s="20" t="s">
        <v>15</v>
      </c>
      <c r="D172" s="10">
        <f>F172+H172+J172</f>
        <v>615500</v>
      </c>
      <c r="E172" s="10">
        <v>0</v>
      </c>
      <c r="F172" s="10">
        <v>553950</v>
      </c>
      <c r="G172" s="10">
        <v>0</v>
      </c>
      <c r="H172" s="10">
        <v>61550</v>
      </c>
      <c r="I172" s="10">
        <v>0</v>
      </c>
      <c r="J172" s="14"/>
      <c r="K172" s="14"/>
      <c r="L172" s="7" t="s">
        <v>461</v>
      </c>
    </row>
    <row r="173" spans="1:14" ht="130.5" customHeight="1">
      <c r="A173" s="37" t="s">
        <v>290</v>
      </c>
      <c r="B173" s="7" t="s">
        <v>291</v>
      </c>
      <c r="C173" s="20" t="s">
        <v>15</v>
      </c>
      <c r="D173" s="10">
        <f>F173+H173+J173</f>
        <v>8178</v>
      </c>
      <c r="E173" s="10">
        <f>G173+I173</f>
        <v>863.11999999999989</v>
      </c>
      <c r="F173" s="10">
        <v>8000</v>
      </c>
      <c r="G173" s="10">
        <v>776.81</v>
      </c>
      <c r="H173" s="10">
        <v>178</v>
      </c>
      <c r="I173" s="10">
        <v>86.31</v>
      </c>
      <c r="J173" s="14"/>
      <c r="K173" s="14"/>
      <c r="L173" s="7" t="s">
        <v>504</v>
      </c>
    </row>
    <row r="174" spans="1:14" ht="15.75">
      <c r="A174" s="57" t="s">
        <v>317</v>
      </c>
      <c r="B174" s="57"/>
      <c r="C174" s="57"/>
      <c r="D174" s="57"/>
      <c r="E174" s="57"/>
      <c r="F174" s="57"/>
      <c r="G174" s="57"/>
      <c r="H174" s="57"/>
      <c r="I174" s="57"/>
      <c r="J174" s="57"/>
      <c r="K174" s="57"/>
      <c r="L174" s="57"/>
    </row>
    <row r="175" spans="1:14" ht="15.75">
      <c r="A175" s="14"/>
      <c r="B175" s="23" t="s">
        <v>433</v>
      </c>
      <c r="C175" s="14"/>
      <c r="D175" s="10">
        <f>D176+D177+D178+D179</f>
        <v>112435.00099999999</v>
      </c>
      <c r="E175" s="10">
        <f t="shared" ref="E175:I175" si="44">E176+E177+E178+E179</f>
        <v>26851.8</v>
      </c>
      <c r="F175" s="10">
        <f t="shared" si="44"/>
        <v>50250</v>
      </c>
      <c r="G175" s="10">
        <f t="shared" si="44"/>
        <v>6829.8</v>
      </c>
      <c r="H175" s="10">
        <f t="shared" si="44"/>
        <v>62185.000999999997</v>
      </c>
      <c r="I175" s="10">
        <f t="shared" si="44"/>
        <v>20022</v>
      </c>
      <c r="J175" s="14"/>
      <c r="K175" s="14"/>
      <c r="L175" s="14"/>
      <c r="N175" s="1"/>
    </row>
    <row r="176" spans="1:14" ht="70.5" customHeight="1">
      <c r="A176" s="37" t="s">
        <v>293</v>
      </c>
      <c r="B176" s="7" t="s">
        <v>294</v>
      </c>
      <c r="C176" s="20" t="s">
        <v>15</v>
      </c>
      <c r="D176" s="10">
        <f>F176+H176+J176</f>
        <v>25000</v>
      </c>
      <c r="E176" s="20">
        <f>I176</f>
        <v>1090</v>
      </c>
      <c r="F176" s="10">
        <v>22500</v>
      </c>
      <c r="G176" s="10"/>
      <c r="H176" s="10">
        <v>2500</v>
      </c>
      <c r="I176" s="10">
        <v>1090</v>
      </c>
      <c r="J176" s="14"/>
      <c r="K176" s="14"/>
      <c r="L176" s="7" t="s">
        <v>396</v>
      </c>
    </row>
    <row r="177" spans="1:14" ht="92.25" customHeight="1">
      <c r="A177" s="37" t="s">
        <v>295</v>
      </c>
      <c r="B177" s="7" t="s">
        <v>300</v>
      </c>
      <c r="C177" s="20" t="s">
        <v>15</v>
      </c>
      <c r="D177" s="10">
        <f t="shared" ref="D177:D179" si="45">F177+H177+J177</f>
        <v>15000</v>
      </c>
      <c r="E177" s="10">
        <f>I177</f>
        <v>346.6</v>
      </c>
      <c r="F177" s="10">
        <v>13500</v>
      </c>
      <c r="G177" s="10"/>
      <c r="H177" s="10">
        <v>1500</v>
      </c>
      <c r="I177" s="10">
        <v>346.6</v>
      </c>
      <c r="J177" s="14"/>
      <c r="K177" s="14"/>
      <c r="L177" s="7" t="s">
        <v>448</v>
      </c>
    </row>
    <row r="178" spans="1:14" ht="139.5" customHeight="1">
      <c r="A178" s="37" t="s">
        <v>296</v>
      </c>
      <c r="B178" s="7" t="s">
        <v>297</v>
      </c>
      <c r="C178" s="20" t="s">
        <v>15</v>
      </c>
      <c r="D178" s="10">
        <f t="shared" si="45"/>
        <v>57435.000999999997</v>
      </c>
      <c r="E178" s="10">
        <f>I178</f>
        <v>18225.400000000001</v>
      </c>
      <c r="F178" s="10"/>
      <c r="G178" s="10"/>
      <c r="H178" s="10">
        <v>57435.000999999997</v>
      </c>
      <c r="I178" s="10">
        <v>18225.400000000001</v>
      </c>
      <c r="J178" s="14"/>
      <c r="K178" s="14"/>
      <c r="L178" s="7" t="s">
        <v>511</v>
      </c>
    </row>
    <row r="179" spans="1:14" ht="93" customHeight="1">
      <c r="A179" s="37" t="s">
        <v>298</v>
      </c>
      <c r="B179" s="7" t="s">
        <v>299</v>
      </c>
      <c r="C179" s="20" t="s">
        <v>15</v>
      </c>
      <c r="D179" s="10">
        <f t="shared" si="45"/>
        <v>15000</v>
      </c>
      <c r="E179" s="10">
        <f>I179+G179</f>
        <v>7189.8</v>
      </c>
      <c r="F179" s="10">
        <v>14250</v>
      </c>
      <c r="G179" s="10">
        <v>6829.8</v>
      </c>
      <c r="H179" s="10">
        <v>750</v>
      </c>
      <c r="I179" s="10">
        <v>360</v>
      </c>
      <c r="J179" s="14"/>
      <c r="K179" s="14"/>
      <c r="L179" s="7" t="s">
        <v>400</v>
      </c>
    </row>
    <row r="180" spans="1:14" ht="15.75">
      <c r="A180" s="57" t="s">
        <v>318</v>
      </c>
      <c r="B180" s="57"/>
      <c r="C180" s="57"/>
      <c r="D180" s="57"/>
      <c r="E180" s="57"/>
      <c r="F180" s="57"/>
      <c r="G180" s="57"/>
      <c r="H180" s="57"/>
      <c r="I180" s="57"/>
      <c r="J180" s="57"/>
      <c r="K180" s="57"/>
      <c r="L180" s="57"/>
    </row>
    <row r="181" spans="1:14" ht="15.75">
      <c r="A181" s="14"/>
      <c r="B181" s="23" t="s">
        <v>433</v>
      </c>
      <c r="C181" s="14"/>
      <c r="D181" s="10">
        <f>D182+D183+D184+D185</f>
        <v>234906</v>
      </c>
      <c r="E181" s="10">
        <f t="shared" ref="E181:I181" si="46">E182+E183+E184+E185</f>
        <v>243230.2</v>
      </c>
      <c r="F181" s="10"/>
      <c r="G181" s="10">
        <f t="shared" si="46"/>
        <v>7360.6</v>
      </c>
      <c r="H181" s="10">
        <f t="shared" si="46"/>
        <v>234906</v>
      </c>
      <c r="I181" s="10">
        <f t="shared" si="46"/>
        <v>235869.6</v>
      </c>
      <c r="J181" s="45"/>
      <c r="K181" s="45"/>
      <c r="L181" s="14"/>
      <c r="N181" s="1"/>
    </row>
    <row r="182" spans="1:14" ht="384" customHeight="1">
      <c r="A182" s="37" t="s">
        <v>301</v>
      </c>
      <c r="B182" s="7" t="s">
        <v>302</v>
      </c>
      <c r="C182" s="20" t="s">
        <v>15</v>
      </c>
      <c r="D182" s="10">
        <f t="shared" ref="D182" si="47">F182+H182+J182</f>
        <v>19600</v>
      </c>
      <c r="E182" s="20">
        <f>G182+I182</f>
        <v>25064.6</v>
      </c>
      <c r="F182" s="20"/>
      <c r="G182" s="20">
        <v>7360.6</v>
      </c>
      <c r="H182" s="10">
        <v>19600</v>
      </c>
      <c r="I182" s="10">
        <v>17704</v>
      </c>
      <c r="J182" s="14"/>
      <c r="K182" s="14"/>
      <c r="L182" s="7" t="s">
        <v>505</v>
      </c>
    </row>
    <row r="183" spans="1:14" ht="250.5" customHeight="1">
      <c r="A183" s="37" t="s">
        <v>303</v>
      </c>
      <c r="B183" s="7" t="s">
        <v>308</v>
      </c>
      <c r="C183" s="20" t="s">
        <v>15</v>
      </c>
      <c r="D183" s="10">
        <f t="shared" ref="D183:D185" si="48">F183+H183+J183</f>
        <v>52300</v>
      </c>
      <c r="E183" s="10">
        <f>G183+I183</f>
        <v>52463.7</v>
      </c>
      <c r="F183" s="20"/>
      <c r="G183" s="20"/>
      <c r="H183" s="10">
        <v>52300</v>
      </c>
      <c r="I183" s="10">
        <v>52463.7</v>
      </c>
      <c r="J183" s="14"/>
      <c r="K183" s="14"/>
      <c r="L183" s="7" t="s">
        <v>432</v>
      </c>
    </row>
    <row r="184" spans="1:14" ht="383.25" customHeight="1">
      <c r="A184" s="37" t="s">
        <v>304</v>
      </c>
      <c r="B184" s="7" t="s">
        <v>305</v>
      </c>
      <c r="C184" s="20" t="s">
        <v>15</v>
      </c>
      <c r="D184" s="10">
        <f t="shared" si="48"/>
        <v>2500</v>
      </c>
      <c r="E184" s="10">
        <f>G184+I184</f>
        <v>2728.3</v>
      </c>
      <c r="F184" s="20"/>
      <c r="G184" s="20"/>
      <c r="H184" s="10">
        <v>2500</v>
      </c>
      <c r="I184" s="10">
        <v>2728.3</v>
      </c>
      <c r="J184" s="14"/>
      <c r="K184" s="14"/>
      <c r="L184" s="7" t="s">
        <v>431</v>
      </c>
    </row>
    <row r="185" spans="1:14" ht="89.25" customHeight="1">
      <c r="A185" s="37" t="s">
        <v>306</v>
      </c>
      <c r="B185" s="7" t="s">
        <v>307</v>
      </c>
      <c r="C185" s="20" t="s">
        <v>15</v>
      </c>
      <c r="D185" s="10">
        <f t="shared" si="48"/>
        <v>160506</v>
      </c>
      <c r="E185" s="10">
        <f>G185+I185</f>
        <v>162973.6</v>
      </c>
      <c r="F185" s="20"/>
      <c r="G185" s="20"/>
      <c r="H185" s="10">
        <v>160506</v>
      </c>
      <c r="I185" s="10">
        <v>162973.6</v>
      </c>
      <c r="J185" s="14"/>
      <c r="K185" s="14"/>
      <c r="L185" s="7" t="s">
        <v>506</v>
      </c>
    </row>
    <row r="186" spans="1:14" ht="15.75">
      <c r="A186" s="57" t="s">
        <v>319</v>
      </c>
      <c r="B186" s="57"/>
      <c r="C186" s="57"/>
      <c r="D186" s="57"/>
      <c r="E186" s="57"/>
      <c r="F186" s="57"/>
      <c r="G186" s="57"/>
      <c r="H186" s="57"/>
      <c r="I186" s="57"/>
      <c r="J186" s="57"/>
      <c r="K186" s="57"/>
      <c r="L186" s="57"/>
    </row>
    <row r="187" spans="1:14" ht="15.75">
      <c r="A187" s="14"/>
      <c r="B187" s="23" t="s">
        <v>433</v>
      </c>
      <c r="C187" s="14"/>
      <c r="D187" s="10">
        <f>D188+D189+D190</f>
        <v>2496</v>
      </c>
      <c r="E187" s="10">
        <f t="shared" ref="E187:G187" si="49">E188+E189+E190</f>
        <v>1287.4000000000001</v>
      </c>
      <c r="F187" s="10">
        <f t="shared" si="49"/>
        <v>2496</v>
      </c>
      <c r="G187" s="10">
        <f t="shared" si="49"/>
        <v>1287.4000000000001</v>
      </c>
      <c r="H187" s="10"/>
      <c r="I187" s="10"/>
      <c r="J187" s="14"/>
      <c r="K187" s="14"/>
      <c r="L187" s="14"/>
    </row>
    <row r="188" spans="1:14" ht="63" customHeight="1">
      <c r="A188" s="37" t="s">
        <v>309</v>
      </c>
      <c r="B188" s="7" t="s">
        <v>310</v>
      </c>
      <c r="C188" s="20" t="s">
        <v>15</v>
      </c>
      <c r="D188" s="10">
        <f t="shared" ref="D188" si="50">F188+H188+J188</f>
        <v>110</v>
      </c>
      <c r="E188" s="10">
        <f>G188</f>
        <v>52.9</v>
      </c>
      <c r="F188" s="10">
        <v>110</v>
      </c>
      <c r="G188" s="10">
        <v>52.9</v>
      </c>
      <c r="H188" s="14"/>
      <c r="I188" s="14"/>
      <c r="J188" s="14"/>
      <c r="K188" s="14"/>
      <c r="L188" s="7" t="s">
        <v>507</v>
      </c>
    </row>
    <row r="189" spans="1:14" ht="65.25" customHeight="1">
      <c r="A189" s="37" t="s">
        <v>311</v>
      </c>
      <c r="B189" s="7" t="s">
        <v>312</v>
      </c>
      <c r="C189" s="20" t="s">
        <v>15</v>
      </c>
      <c r="D189" s="10">
        <f t="shared" ref="D189:D190" si="51">F189+H189+J189</f>
        <v>2000</v>
      </c>
      <c r="E189" s="10">
        <f>G189</f>
        <v>848.5</v>
      </c>
      <c r="F189" s="10">
        <v>2000</v>
      </c>
      <c r="G189" s="10">
        <v>848.5</v>
      </c>
      <c r="H189" s="14"/>
      <c r="I189" s="14"/>
      <c r="J189" s="14"/>
      <c r="K189" s="14"/>
      <c r="L189" s="7" t="s">
        <v>508</v>
      </c>
    </row>
    <row r="190" spans="1:14" ht="90" customHeight="1">
      <c r="A190" s="37" t="s">
        <v>313</v>
      </c>
      <c r="B190" s="7" t="s">
        <v>314</v>
      </c>
      <c r="C190" s="20" t="s">
        <v>15</v>
      </c>
      <c r="D190" s="10">
        <f t="shared" si="51"/>
        <v>386</v>
      </c>
      <c r="E190" s="10">
        <f>G190</f>
        <v>386</v>
      </c>
      <c r="F190" s="10">
        <v>386</v>
      </c>
      <c r="G190" s="10">
        <v>386</v>
      </c>
      <c r="H190" s="14"/>
      <c r="I190" s="14"/>
      <c r="J190" s="14"/>
      <c r="K190" s="14"/>
      <c r="L190" s="7" t="s">
        <v>520</v>
      </c>
    </row>
    <row r="191" spans="1:14" ht="15.75" customHeight="1">
      <c r="A191" s="57" t="s">
        <v>322</v>
      </c>
      <c r="B191" s="57"/>
      <c r="C191" s="57"/>
      <c r="D191" s="57"/>
      <c r="E191" s="57"/>
      <c r="F191" s="57"/>
      <c r="G191" s="57"/>
      <c r="H191" s="57"/>
      <c r="I191" s="57"/>
      <c r="J191" s="57"/>
      <c r="K191" s="57"/>
      <c r="L191" s="57"/>
    </row>
    <row r="192" spans="1:14" ht="45">
      <c r="A192" s="37" t="s">
        <v>321</v>
      </c>
      <c r="B192" s="27" t="s">
        <v>320</v>
      </c>
      <c r="C192" s="20" t="s">
        <v>15</v>
      </c>
      <c r="D192" s="10">
        <f t="shared" ref="D192" si="52">F192+H192+J192</f>
        <v>50250</v>
      </c>
      <c r="E192" s="10">
        <f>G192</f>
        <v>0</v>
      </c>
      <c r="F192" s="10">
        <v>50250</v>
      </c>
      <c r="G192" s="10">
        <v>0</v>
      </c>
      <c r="H192" s="28"/>
      <c r="I192" s="28"/>
      <c r="J192" s="28"/>
      <c r="K192" s="28"/>
      <c r="L192" s="7" t="s">
        <v>418</v>
      </c>
    </row>
    <row r="193" spans="1:14" ht="15.75">
      <c r="A193" s="57" t="s">
        <v>342</v>
      </c>
      <c r="B193" s="57"/>
      <c r="C193" s="57"/>
      <c r="D193" s="57"/>
      <c r="E193" s="57"/>
      <c r="F193" s="57"/>
      <c r="G193" s="57"/>
      <c r="H193" s="57"/>
      <c r="I193" s="57"/>
      <c r="J193" s="57"/>
      <c r="K193" s="57"/>
      <c r="L193" s="57"/>
    </row>
    <row r="194" spans="1:14" ht="15.75">
      <c r="A194" s="14"/>
      <c r="B194" s="23" t="s">
        <v>433</v>
      </c>
      <c r="C194" s="14"/>
      <c r="D194" s="10">
        <f>D195+D196+D197+D198+D199+D200+D201+D202+D203</f>
        <v>572448</v>
      </c>
      <c r="E194" s="10">
        <f t="shared" ref="E194:I194" si="53">E195+E196+E197+E198+E199+E200+E201+E202+E203</f>
        <v>162981.50000000003</v>
      </c>
      <c r="F194" s="10">
        <f t="shared" si="53"/>
        <v>400000</v>
      </c>
      <c r="G194" s="10">
        <f t="shared" si="53"/>
        <v>121225.60000000001</v>
      </c>
      <c r="H194" s="10">
        <f t="shared" si="53"/>
        <v>172448</v>
      </c>
      <c r="I194" s="10">
        <f t="shared" si="53"/>
        <v>41755.899999999994</v>
      </c>
      <c r="J194" s="10"/>
      <c r="K194" s="10"/>
      <c r="L194" s="14"/>
      <c r="N194" s="1"/>
    </row>
    <row r="195" spans="1:14" ht="113.25" customHeight="1">
      <c r="A195" s="37" t="s">
        <v>323</v>
      </c>
      <c r="B195" s="7" t="s">
        <v>324</v>
      </c>
      <c r="C195" s="20" t="s">
        <v>15</v>
      </c>
      <c r="D195" s="10">
        <f t="shared" ref="D195" si="54">F195+H195+J195</f>
        <v>40000</v>
      </c>
      <c r="E195" s="10">
        <f>G195+I195</f>
        <v>33064.6</v>
      </c>
      <c r="F195" s="10">
        <v>36000</v>
      </c>
      <c r="G195" s="10">
        <v>29121</v>
      </c>
      <c r="H195" s="10">
        <v>4000</v>
      </c>
      <c r="I195" s="10">
        <v>3943.6</v>
      </c>
      <c r="J195" s="14"/>
      <c r="K195" s="14"/>
      <c r="L195" s="7" t="s">
        <v>444</v>
      </c>
    </row>
    <row r="196" spans="1:14" ht="75" customHeight="1">
      <c r="A196" s="37" t="s">
        <v>325</v>
      </c>
      <c r="B196" s="7" t="s">
        <v>326</v>
      </c>
      <c r="C196" s="20" t="s">
        <v>15</v>
      </c>
      <c r="D196" s="10">
        <f t="shared" ref="D196:D198" si="55">F196+H196+J196</f>
        <v>90000</v>
      </c>
      <c r="E196" s="10">
        <f>G196+I196</f>
        <v>87354</v>
      </c>
      <c r="F196" s="10">
        <v>81000</v>
      </c>
      <c r="G196" s="10">
        <v>78404.600000000006</v>
      </c>
      <c r="H196" s="10">
        <v>9000</v>
      </c>
      <c r="I196" s="10">
        <v>8949.4</v>
      </c>
      <c r="J196" s="14"/>
      <c r="K196" s="14"/>
      <c r="L196" s="7" t="s">
        <v>443</v>
      </c>
    </row>
    <row r="197" spans="1:14" ht="90" customHeight="1">
      <c r="A197" s="37" t="s">
        <v>327</v>
      </c>
      <c r="B197" s="7" t="s">
        <v>328</v>
      </c>
      <c r="C197" s="20" t="s">
        <v>15</v>
      </c>
      <c r="D197" s="10">
        <f t="shared" si="55"/>
        <v>20000</v>
      </c>
      <c r="E197" s="10">
        <f>G197+I197</f>
        <v>1182.3</v>
      </c>
      <c r="F197" s="10">
        <v>18000</v>
      </c>
      <c r="G197" s="10"/>
      <c r="H197" s="10">
        <v>2000</v>
      </c>
      <c r="I197" s="10">
        <v>1182.3</v>
      </c>
      <c r="J197" s="14"/>
      <c r="K197" s="14"/>
      <c r="L197" s="7" t="s">
        <v>529</v>
      </c>
    </row>
    <row r="198" spans="1:14" ht="90" customHeight="1">
      <c r="A198" s="37" t="s">
        <v>329</v>
      </c>
      <c r="B198" s="7" t="s">
        <v>330</v>
      </c>
      <c r="C198" s="20" t="s">
        <v>15</v>
      </c>
      <c r="D198" s="10">
        <f t="shared" si="55"/>
        <v>77778</v>
      </c>
      <c r="E198" s="10">
        <f>G198</f>
        <v>13700</v>
      </c>
      <c r="F198" s="10">
        <v>70000</v>
      </c>
      <c r="G198" s="10">
        <v>13700</v>
      </c>
      <c r="H198" s="10">
        <v>7778</v>
      </c>
      <c r="I198" s="10">
        <v>0</v>
      </c>
      <c r="J198" s="14"/>
      <c r="K198" s="14"/>
      <c r="L198" s="9" t="s">
        <v>524</v>
      </c>
    </row>
    <row r="199" spans="1:14" ht="66.75" customHeight="1">
      <c r="A199" s="37" t="s">
        <v>331</v>
      </c>
      <c r="B199" s="7" t="s">
        <v>332</v>
      </c>
      <c r="C199" s="20" t="s">
        <v>15</v>
      </c>
      <c r="D199" s="10">
        <f t="shared" ref="D199:D203" si="56">F199+H199+J199</f>
        <v>5000</v>
      </c>
      <c r="E199" s="10">
        <f>G199+I199</f>
        <v>207.8</v>
      </c>
      <c r="F199" s="10">
        <v>4500</v>
      </c>
      <c r="G199" s="10"/>
      <c r="H199" s="10">
        <v>500</v>
      </c>
      <c r="I199" s="10">
        <v>207.8</v>
      </c>
      <c r="J199" s="14"/>
      <c r="K199" s="14"/>
      <c r="L199" s="7" t="s">
        <v>448</v>
      </c>
    </row>
    <row r="200" spans="1:14" ht="164.25" customHeight="1">
      <c r="A200" s="37" t="s">
        <v>333</v>
      </c>
      <c r="B200" s="7" t="s">
        <v>334</v>
      </c>
      <c r="C200" s="20" t="s">
        <v>15</v>
      </c>
      <c r="D200" s="10">
        <f t="shared" si="56"/>
        <v>181670</v>
      </c>
      <c r="E200" s="10">
        <f>G200+I200</f>
        <v>21170</v>
      </c>
      <c r="F200" s="10">
        <v>163500</v>
      </c>
      <c r="G200" s="10"/>
      <c r="H200" s="10">
        <v>18170</v>
      </c>
      <c r="I200" s="10">
        <v>21170</v>
      </c>
      <c r="J200" s="14"/>
      <c r="K200" s="14"/>
      <c r="L200" s="7" t="s">
        <v>466</v>
      </c>
    </row>
    <row r="201" spans="1:14" ht="92.25" customHeight="1">
      <c r="A201" s="37" t="s">
        <v>335</v>
      </c>
      <c r="B201" s="7" t="s">
        <v>336</v>
      </c>
      <c r="C201" s="20" t="s">
        <v>15</v>
      </c>
      <c r="D201" s="10">
        <f t="shared" si="56"/>
        <v>30000</v>
      </c>
      <c r="E201" s="10">
        <v>0</v>
      </c>
      <c r="F201" s="10">
        <v>27000</v>
      </c>
      <c r="G201" s="10">
        <v>0</v>
      </c>
      <c r="H201" s="10">
        <v>3000</v>
      </c>
      <c r="I201" s="10">
        <v>0</v>
      </c>
      <c r="J201" s="14"/>
      <c r="K201" s="14"/>
      <c r="L201" s="7" t="s">
        <v>422</v>
      </c>
    </row>
    <row r="202" spans="1:14" ht="248.25" customHeight="1">
      <c r="A202" s="37" t="s">
        <v>337</v>
      </c>
      <c r="B202" s="7" t="s">
        <v>338</v>
      </c>
      <c r="C202" s="20" t="s">
        <v>15</v>
      </c>
      <c r="D202" s="10">
        <f t="shared" si="56"/>
        <v>78000</v>
      </c>
      <c r="E202" s="10">
        <f>G202+I202</f>
        <v>4650.7</v>
      </c>
      <c r="F202" s="10"/>
      <c r="G202" s="10"/>
      <c r="H202" s="10">
        <v>78000</v>
      </c>
      <c r="I202" s="10">
        <v>4650.7</v>
      </c>
      <c r="J202" s="14"/>
      <c r="K202" s="14"/>
      <c r="L202" s="7" t="s">
        <v>441</v>
      </c>
    </row>
    <row r="203" spans="1:14" ht="152.25" customHeight="1">
      <c r="A203" s="37" t="s">
        <v>339</v>
      </c>
      <c r="B203" s="7" t="s">
        <v>340</v>
      </c>
      <c r="C203" s="20" t="s">
        <v>15</v>
      </c>
      <c r="D203" s="10">
        <f t="shared" si="56"/>
        <v>50000</v>
      </c>
      <c r="E203" s="10">
        <f>G203+I203</f>
        <v>1652.1</v>
      </c>
      <c r="F203" s="10"/>
      <c r="G203" s="10"/>
      <c r="H203" s="10">
        <v>50000</v>
      </c>
      <c r="I203" s="10">
        <v>1652.1</v>
      </c>
      <c r="J203" s="14"/>
      <c r="K203" s="14"/>
      <c r="L203" s="7" t="s">
        <v>442</v>
      </c>
    </row>
    <row r="204" spans="1:14" ht="18" customHeight="1">
      <c r="A204" s="57" t="s">
        <v>341</v>
      </c>
      <c r="B204" s="57"/>
      <c r="C204" s="57"/>
      <c r="D204" s="57"/>
      <c r="E204" s="57"/>
      <c r="F204" s="57"/>
      <c r="G204" s="57"/>
      <c r="H204" s="57"/>
      <c r="I204" s="57"/>
      <c r="J204" s="57"/>
      <c r="K204" s="57"/>
      <c r="L204" s="57"/>
    </row>
    <row r="205" spans="1:14" ht="18" customHeight="1">
      <c r="A205" s="14"/>
      <c r="B205" s="23" t="s">
        <v>433</v>
      </c>
      <c r="C205" s="14"/>
      <c r="D205" s="10">
        <f>D206+D207</f>
        <v>667600</v>
      </c>
      <c r="E205" s="43">
        <f>E206+E207</f>
        <v>210868.5</v>
      </c>
      <c r="F205" s="43">
        <f>F206+F207</f>
        <v>600840</v>
      </c>
      <c r="G205" s="43">
        <f t="shared" ref="G205:I205" si="57">G206+G207</f>
        <v>144893.9</v>
      </c>
      <c r="H205" s="43">
        <f>H206+H207</f>
        <v>66760</v>
      </c>
      <c r="I205" s="43">
        <f t="shared" si="57"/>
        <v>65974.600000000006</v>
      </c>
      <c r="J205" s="14"/>
      <c r="K205" s="14"/>
      <c r="L205" s="14"/>
      <c r="N205" s="1"/>
    </row>
    <row r="206" spans="1:14" ht="64.5" customHeight="1">
      <c r="A206" s="37" t="s">
        <v>345</v>
      </c>
      <c r="B206" s="7" t="s">
        <v>348</v>
      </c>
      <c r="C206" s="20" t="s">
        <v>15</v>
      </c>
      <c r="D206" s="10">
        <f t="shared" ref="D206:D207" si="58">F206+H206+J206</f>
        <v>552400</v>
      </c>
      <c r="E206" s="10">
        <f>G206+I206</f>
        <v>179908.5</v>
      </c>
      <c r="F206" s="10">
        <v>497160</v>
      </c>
      <c r="G206" s="10">
        <v>125453.9</v>
      </c>
      <c r="H206" s="10">
        <v>55240</v>
      </c>
      <c r="I206" s="10">
        <v>54454.6</v>
      </c>
      <c r="J206" s="14"/>
      <c r="K206" s="14"/>
      <c r="L206" s="7" t="s">
        <v>439</v>
      </c>
    </row>
    <row r="207" spans="1:14" ht="31.5" customHeight="1">
      <c r="A207" s="37" t="s">
        <v>346</v>
      </c>
      <c r="B207" s="7" t="s">
        <v>347</v>
      </c>
      <c r="C207" s="20" t="s">
        <v>15</v>
      </c>
      <c r="D207" s="10">
        <f t="shared" si="58"/>
        <v>115200</v>
      </c>
      <c r="E207" s="10">
        <f>G207+I207</f>
        <v>30960</v>
      </c>
      <c r="F207" s="10">
        <v>103680</v>
      </c>
      <c r="G207" s="10">
        <v>19440</v>
      </c>
      <c r="H207" s="10">
        <v>11520</v>
      </c>
      <c r="I207" s="10">
        <v>11520</v>
      </c>
      <c r="J207" s="14"/>
      <c r="K207" s="14"/>
      <c r="L207" s="7" t="s">
        <v>438</v>
      </c>
    </row>
    <row r="208" spans="1:14" ht="15.75">
      <c r="A208" s="57" t="s">
        <v>349</v>
      </c>
      <c r="B208" s="57"/>
      <c r="C208" s="57"/>
      <c r="D208" s="57"/>
      <c r="E208" s="57"/>
      <c r="F208" s="57"/>
      <c r="G208" s="57"/>
      <c r="H208" s="57"/>
      <c r="I208" s="57"/>
      <c r="J208" s="57"/>
      <c r="K208" s="57"/>
      <c r="L208" s="57"/>
    </row>
    <row r="209" spans="1:14" ht="15.75">
      <c r="A209" s="14"/>
      <c r="B209" s="23" t="s">
        <v>433</v>
      </c>
      <c r="C209" s="14"/>
      <c r="D209" s="10">
        <f>D210+D211+D212</f>
        <v>17887</v>
      </c>
      <c r="E209" s="10">
        <f t="shared" ref="E209:I209" si="59">E210+E211+E212</f>
        <v>17175.900000000001</v>
      </c>
      <c r="F209" s="10"/>
      <c r="G209" s="10"/>
      <c r="H209" s="10">
        <f t="shared" si="59"/>
        <v>17887</v>
      </c>
      <c r="I209" s="10">
        <f t="shared" si="59"/>
        <v>17175.900000000001</v>
      </c>
      <c r="J209" s="45"/>
      <c r="K209" s="45"/>
      <c r="L209" s="14"/>
    </row>
    <row r="210" spans="1:14" ht="206.25" customHeight="1">
      <c r="A210" s="37" t="s">
        <v>350</v>
      </c>
      <c r="B210" s="7" t="s">
        <v>351</v>
      </c>
      <c r="C210" s="20" t="s">
        <v>15</v>
      </c>
      <c r="D210" s="10">
        <f t="shared" ref="D210" si="60">F210+H210+J210</f>
        <v>9500</v>
      </c>
      <c r="E210" s="10">
        <f>I210</f>
        <v>9136.7999999999993</v>
      </c>
      <c r="F210" s="10"/>
      <c r="G210" s="10"/>
      <c r="H210" s="10">
        <v>9500</v>
      </c>
      <c r="I210" s="10">
        <v>9136.7999999999993</v>
      </c>
      <c r="J210" s="14"/>
      <c r="K210" s="14"/>
      <c r="L210" s="7" t="s">
        <v>401</v>
      </c>
      <c r="N210" s="2"/>
    </row>
    <row r="211" spans="1:14" ht="182.25" customHeight="1">
      <c r="A211" s="37" t="s">
        <v>352</v>
      </c>
      <c r="B211" s="7" t="s">
        <v>353</v>
      </c>
      <c r="C211" s="20" t="s">
        <v>15</v>
      </c>
      <c r="D211" s="10">
        <f t="shared" ref="D211:D212" si="61">F211+H211+J211</f>
        <v>6786</v>
      </c>
      <c r="E211" s="10">
        <f>I211</f>
        <v>6439.1</v>
      </c>
      <c r="F211" s="14"/>
      <c r="G211" s="14"/>
      <c r="H211" s="10">
        <v>6786</v>
      </c>
      <c r="I211" s="10">
        <v>6439.1</v>
      </c>
      <c r="J211" s="14"/>
      <c r="K211" s="14"/>
      <c r="L211" s="7" t="s">
        <v>530</v>
      </c>
    </row>
    <row r="212" spans="1:14" ht="236.25" customHeight="1">
      <c r="A212" s="37" t="s">
        <v>354</v>
      </c>
      <c r="B212" s="7" t="s">
        <v>355</v>
      </c>
      <c r="C212" s="20" t="s">
        <v>15</v>
      </c>
      <c r="D212" s="10">
        <f t="shared" si="61"/>
        <v>1601</v>
      </c>
      <c r="E212" s="10">
        <f>G212+I212</f>
        <v>1600</v>
      </c>
      <c r="F212" s="14"/>
      <c r="G212" s="14"/>
      <c r="H212" s="10">
        <v>1601</v>
      </c>
      <c r="I212" s="10">
        <v>1600</v>
      </c>
      <c r="J212" s="14"/>
      <c r="K212" s="14"/>
      <c r="L212" s="7" t="s">
        <v>509</v>
      </c>
    </row>
    <row r="213" spans="1:14" ht="15.75">
      <c r="A213" s="57" t="s">
        <v>356</v>
      </c>
      <c r="B213" s="57"/>
      <c r="C213" s="57"/>
      <c r="D213" s="57"/>
      <c r="E213" s="57"/>
      <c r="F213" s="57"/>
      <c r="G213" s="57"/>
      <c r="H213" s="57"/>
      <c r="I213" s="57"/>
      <c r="J213" s="57"/>
      <c r="K213" s="57"/>
      <c r="L213" s="57"/>
    </row>
    <row r="214" spans="1:14" ht="15.75">
      <c r="A214" s="14"/>
      <c r="B214" s="23" t="s">
        <v>433</v>
      </c>
      <c r="C214" s="14"/>
      <c r="D214" s="10">
        <f>D215+D216+D217</f>
        <v>90600</v>
      </c>
      <c r="E214" s="10">
        <f t="shared" ref="E214:I214" si="62">E215+E216+E217</f>
        <v>13777.3</v>
      </c>
      <c r="F214" s="10">
        <f t="shared" si="62"/>
        <v>81000</v>
      </c>
      <c r="G214" s="10">
        <f t="shared" si="62"/>
        <v>4558.8</v>
      </c>
      <c r="H214" s="10">
        <f t="shared" si="62"/>
        <v>9600</v>
      </c>
      <c r="I214" s="10">
        <f t="shared" si="62"/>
        <v>9218.5</v>
      </c>
      <c r="J214" s="10"/>
      <c r="K214" s="10"/>
      <c r="L214" s="14"/>
      <c r="N214" s="1"/>
    </row>
    <row r="215" spans="1:14" ht="287.25" customHeight="1">
      <c r="A215" s="37" t="s">
        <v>357</v>
      </c>
      <c r="B215" s="7" t="s">
        <v>358</v>
      </c>
      <c r="C215" s="20" t="s">
        <v>15</v>
      </c>
      <c r="D215" s="10">
        <f t="shared" ref="D215" si="63">F215+H215+J215</f>
        <v>600</v>
      </c>
      <c r="E215" s="10">
        <f>I215</f>
        <v>199.8</v>
      </c>
      <c r="F215" s="10"/>
      <c r="G215" s="10"/>
      <c r="H215" s="10">
        <v>600</v>
      </c>
      <c r="I215" s="10">
        <v>199.8</v>
      </c>
      <c r="J215" s="14"/>
      <c r="K215" s="14"/>
      <c r="L215" s="7" t="s">
        <v>510</v>
      </c>
    </row>
    <row r="216" spans="1:14" ht="115.5" customHeight="1">
      <c r="A216" s="37" t="s">
        <v>359</v>
      </c>
      <c r="B216" s="7" t="s">
        <v>360</v>
      </c>
      <c r="C216" s="20" t="s">
        <v>15</v>
      </c>
      <c r="D216" s="10">
        <f t="shared" ref="D216:D217" si="64">F216+H216+J216</f>
        <v>50000</v>
      </c>
      <c r="E216" s="10">
        <f>G216+I216</f>
        <v>1242</v>
      </c>
      <c r="F216" s="10">
        <v>45000</v>
      </c>
      <c r="G216" s="10"/>
      <c r="H216" s="10">
        <v>5000</v>
      </c>
      <c r="I216" s="10">
        <v>1242</v>
      </c>
      <c r="J216" s="14"/>
      <c r="K216" s="14"/>
      <c r="L216" s="7" t="s">
        <v>447</v>
      </c>
    </row>
    <row r="217" spans="1:14" ht="64.5" customHeight="1">
      <c r="A217" s="37" t="s">
        <v>361</v>
      </c>
      <c r="B217" s="7" t="s">
        <v>362</v>
      </c>
      <c r="C217" s="20" t="s">
        <v>15</v>
      </c>
      <c r="D217" s="10">
        <f t="shared" si="64"/>
        <v>40000</v>
      </c>
      <c r="E217" s="10">
        <f>G217+I217</f>
        <v>12335.5</v>
      </c>
      <c r="F217" s="10">
        <v>36000</v>
      </c>
      <c r="G217" s="10">
        <v>4558.8</v>
      </c>
      <c r="H217" s="10">
        <v>4000</v>
      </c>
      <c r="I217" s="10">
        <v>7776.7</v>
      </c>
      <c r="J217" s="14"/>
      <c r="K217" s="14"/>
      <c r="L217" s="7" t="s">
        <v>451</v>
      </c>
    </row>
    <row r="218" spans="1:14" ht="15.75">
      <c r="A218" s="57" t="s">
        <v>363</v>
      </c>
      <c r="B218" s="57"/>
      <c r="C218" s="57"/>
      <c r="D218" s="57"/>
      <c r="E218" s="57"/>
      <c r="F218" s="57"/>
      <c r="G218" s="57"/>
      <c r="H218" s="57"/>
      <c r="I218" s="57"/>
      <c r="J218" s="57"/>
      <c r="K218" s="57"/>
      <c r="L218" s="57"/>
    </row>
    <row r="219" spans="1:14" ht="15.75">
      <c r="A219" s="14"/>
      <c r="B219" s="23" t="s">
        <v>433</v>
      </c>
      <c r="C219" s="14"/>
      <c r="D219" s="10">
        <f>D220+D221</f>
        <v>606</v>
      </c>
      <c r="E219" s="10">
        <f t="shared" ref="E219:I219" si="65">E220+E221</f>
        <v>606</v>
      </c>
      <c r="F219" s="10"/>
      <c r="G219" s="10"/>
      <c r="H219" s="10">
        <f t="shared" si="65"/>
        <v>606</v>
      </c>
      <c r="I219" s="10">
        <f t="shared" si="65"/>
        <v>606</v>
      </c>
      <c r="J219" s="10"/>
      <c r="K219" s="45"/>
      <c r="L219" s="14"/>
    </row>
    <row r="220" spans="1:14" ht="126" customHeight="1">
      <c r="A220" s="37" t="s">
        <v>364</v>
      </c>
      <c r="B220" s="7" t="s">
        <v>367</v>
      </c>
      <c r="C220" s="20" t="s">
        <v>15</v>
      </c>
      <c r="D220" s="10">
        <f t="shared" ref="D220:D221" si="66">F220+H220+J220</f>
        <v>66</v>
      </c>
      <c r="E220" s="10">
        <f>G220+I220</f>
        <v>66</v>
      </c>
      <c r="F220" s="15"/>
      <c r="G220" s="15"/>
      <c r="H220" s="10">
        <v>66</v>
      </c>
      <c r="I220" s="10">
        <v>66</v>
      </c>
      <c r="J220" s="14"/>
      <c r="K220" s="14"/>
      <c r="L220" s="7" t="s">
        <v>512</v>
      </c>
    </row>
    <row r="221" spans="1:14" ht="237" customHeight="1">
      <c r="A221" s="37" t="s">
        <v>365</v>
      </c>
      <c r="B221" s="7" t="s">
        <v>366</v>
      </c>
      <c r="C221" s="20" t="s">
        <v>15</v>
      </c>
      <c r="D221" s="10">
        <f t="shared" si="66"/>
        <v>540</v>
      </c>
      <c r="E221" s="10">
        <f>G221+I221</f>
        <v>540</v>
      </c>
      <c r="F221" s="15"/>
      <c r="G221" s="15"/>
      <c r="H221" s="10">
        <v>540</v>
      </c>
      <c r="I221" s="10">
        <v>540</v>
      </c>
      <c r="J221" s="14"/>
      <c r="K221" s="14"/>
      <c r="L221" s="7" t="s">
        <v>531</v>
      </c>
    </row>
    <row r="222" spans="1:14" ht="15.75">
      <c r="A222" s="57" t="s">
        <v>368</v>
      </c>
      <c r="B222" s="57"/>
      <c r="C222" s="57"/>
      <c r="D222" s="57"/>
      <c r="E222" s="57"/>
      <c r="F222" s="57"/>
      <c r="G222" s="57"/>
      <c r="H222" s="57"/>
      <c r="I222" s="57"/>
      <c r="J222" s="57"/>
      <c r="K222" s="57"/>
      <c r="L222" s="57"/>
    </row>
    <row r="223" spans="1:14" ht="15.75">
      <c r="A223" s="14"/>
      <c r="B223" s="23" t="s">
        <v>433</v>
      </c>
      <c r="C223" s="14"/>
      <c r="D223" s="10">
        <f>D224+D225</f>
        <v>21917.1</v>
      </c>
      <c r="E223" s="10">
        <f t="shared" ref="E223:K223" si="67">E224+E225</f>
        <v>23762.1</v>
      </c>
      <c r="F223" s="10"/>
      <c r="G223" s="10"/>
      <c r="H223" s="10">
        <f t="shared" si="67"/>
        <v>21917.1</v>
      </c>
      <c r="I223" s="10">
        <f t="shared" si="67"/>
        <v>21667.1</v>
      </c>
      <c r="J223" s="10">
        <f t="shared" si="67"/>
        <v>0</v>
      </c>
      <c r="K223" s="10">
        <f t="shared" si="67"/>
        <v>2095</v>
      </c>
      <c r="L223" s="14"/>
      <c r="N223" s="1"/>
    </row>
    <row r="224" spans="1:14" ht="134.25" customHeight="1">
      <c r="A224" s="37" t="s">
        <v>369</v>
      </c>
      <c r="B224" s="7" t="s">
        <v>370</v>
      </c>
      <c r="C224" s="20" t="s">
        <v>15</v>
      </c>
      <c r="D224" s="10">
        <f>F224+H224+J224</f>
        <v>4043.6</v>
      </c>
      <c r="E224" s="10">
        <f>G224+I224+K224</f>
        <v>3793.6</v>
      </c>
      <c r="F224" s="22"/>
      <c r="G224" s="22"/>
      <c r="H224" s="10">
        <v>4043.6</v>
      </c>
      <c r="I224" s="10">
        <v>3793.6</v>
      </c>
      <c r="J224" s="10"/>
      <c r="K224" s="10"/>
      <c r="L224" s="7" t="s">
        <v>513</v>
      </c>
      <c r="N224" s="3"/>
    </row>
    <row r="225" spans="1:14" ht="145.5" customHeight="1">
      <c r="A225" s="37" t="s">
        <v>371</v>
      </c>
      <c r="B225" s="7" t="s">
        <v>372</v>
      </c>
      <c r="C225" s="20" t="s">
        <v>15</v>
      </c>
      <c r="D225" s="10">
        <f>F225+H225+J225</f>
        <v>17873.5</v>
      </c>
      <c r="E225" s="10">
        <f>G225+I225+K225</f>
        <v>19968.5</v>
      </c>
      <c r="F225" s="22"/>
      <c r="G225" s="10"/>
      <c r="H225" s="10">
        <v>17873.5</v>
      </c>
      <c r="I225" s="10">
        <v>17873.5</v>
      </c>
      <c r="J225" s="10"/>
      <c r="K225" s="10">
        <v>2095</v>
      </c>
      <c r="L225" s="7" t="s">
        <v>514</v>
      </c>
    </row>
    <row r="226" spans="1:14" ht="15.75">
      <c r="A226" s="57" t="s">
        <v>373</v>
      </c>
      <c r="B226" s="57"/>
      <c r="C226" s="57"/>
      <c r="D226" s="57"/>
      <c r="E226" s="57"/>
      <c r="F226" s="57"/>
      <c r="G226" s="57"/>
      <c r="H226" s="57"/>
      <c r="I226" s="57"/>
      <c r="J226" s="57"/>
      <c r="K226" s="57"/>
      <c r="L226" s="57"/>
    </row>
    <row r="227" spans="1:14" ht="15.75">
      <c r="A227" s="14"/>
      <c r="B227" s="23" t="s">
        <v>433</v>
      </c>
      <c r="C227" s="14"/>
      <c r="D227" s="10">
        <f>D228+D229+D230+D231+D232+D233+D234+D235+D236+D237</f>
        <v>400118.9</v>
      </c>
      <c r="E227" s="10">
        <f t="shared" ref="E227:I227" si="68">E228+E229+E230+E231+E232+E233+E234+E235+E236+E237</f>
        <v>274687.30000000005</v>
      </c>
      <c r="F227" s="10">
        <f t="shared" si="68"/>
        <v>11820</v>
      </c>
      <c r="G227" s="10">
        <f t="shared" si="68"/>
        <v>3411.1</v>
      </c>
      <c r="H227" s="10">
        <f t="shared" si="68"/>
        <v>388298.9</v>
      </c>
      <c r="I227" s="10">
        <f t="shared" si="68"/>
        <v>271276.2</v>
      </c>
      <c r="J227" s="10"/>
      <c r="K227" s="10"/>
      <c r="L227" s="14"/>
      <c r="N227" s="1"/>
    </row>
    <row r="228" spans="1:14" ht="81" customHeight="1">
      <c r="A228" s="37" t="s">
        <v>374</v>
      </c>
      <c r="B228" s="7" t="s">
        <v>375</v>
      </c>
      <c r="C228" s="20" t="s">
        <v>15</v>
      </c>
      <c r="D228" s="10">
        <f t="shared" ref="D228" si="69">F228+H228+J228</f>
        <v>60092</v>
      </c>
      <c r="E228" s="10">
        <f>G228+I228</f>
        <v>49408.9</v>
      </c>
      <c r="F228" s="15"/>
      <c r="G228" s="10"/>
      <c r="H228" s="10">
        <v>60092</v>
      </c>
      <c r="I228" s="10">
        <v>49408.9</v>
      </c>
      <c r="J228" s="14"/>
      <c r="K228" s="14"/>
      <c r="L228" s="7" t="s">
        <v>402</v>
      </c>
    </row>
    <row r="229" spans="1:14" ht="86.25" customHeight="1">
      <c r="A229" s="37" t="s">
        <v>376</v>
      </c>
      <c r="B229" s="7" t="s">
        <v>377</v>
      </c>
      <c r="C229" s="20" t="s">
        <v>15</v>
      </c>
      <c r="D229" s="10">
        <f t="shared" ref="D229:D231" si="70">F229+H229+J229</f>
        <v>1900</v>
      </c>
      <c r="E229" s="10">
        <f>G229+I229</f>
        <v>2002.9</v>
      </c>
      <c r="F229" s="15"/>
      <c r="G229" s="10"/>
      <c r="H229" s="10">
        <v>1900</v>
      </c>
      <c r="I229" s="10">
        <v>2002.9</v>
      </c>
      <c r="J229" s="14"/>
      <c r="K229" s="14"/>
      <c r="L229" s="7" t="s">
        <v>445</v>
      </c>
    </row>
    <row r="230" spans="1:14" ht="219.75" customHeight="1">
      <c r="A230" s="37" t="s">
        <v>378</v>
      </c>
      <c r="B230" s="7" t="s">
        <v>379</v>
      </c>
      <c r="C230" s="20" t="s">
        <v>15</v>
      </c>
      <c r="D230" s="10">
        <f t="shared" si="70"/>
        <v>69957</v>
      </c>
      <c r="E230" s="10">
        <f>G230+I230</f>
        <v>59266.9</v>
      </c>
      <c r="F230" s="15"/>
      <c r="G230" s="10"/>
      <c r="H230" s="10">
        <v>69957</v>
      </c>
      <c r="I230" s="10">
        <v>59266.9</v>
      </c>
      <c r="J230" s="14"/>
      <c r="K230" s="14"/>
      <c r="L230" s="7" t="s">
        <v>515</v>
      </c>
    </row>
    <row r="231" spans="1:14" ht="103.5" customHeight="1">
      <c r="A231" s="37" t="s">
        <v>380</v>
      </c>
      <c r="B231" s="7" t="s">
        <v>381</v>
      </c>
      <c r="C231" s="20" t="s">
        <v>15</v>
      </c>
      <c r="D231" s="10">
        <f t="shared" si="70"/>
        <v>43150</v>
      </c>
      <c r="E231" s="10">
        <f>G231+I231</f>
        <v>23628.400000000001</v>
      </c>
      <c r="F231" s="15"/>
      <c r="G231" s="10"/>
      <c r="H231" s="10">
        <v>43150</v>
      </c>
      <c r="I231" s="10">
        <v>23628.400000000001</v>
      </c>
      <c r="J231" s="14"/>
      <c r="K231" s="14"/>
      <c r="L231" s="7" t="s">
        <v>426</v>
      </c>
    </row>
    <row r="232" spans="1:14" ht="313.5" customHeight="1">
      <c r="A232" s="37" t="s">
        <v>382</v>
      </c>
      <c r="B232" s="7" t="s">
        <v>393</v>
      </c>
      <c r="C232" s="20" t="s">
        <v>15</v>
      </c>
      <c r="D232" s="10">
        <f t="shared" ref="D232:D237" si="71">F232+H232+J232</f>
        <v>15980</v>
      </c>
      <c r="E232" s="10">
        <f>G232+I232</f>
        <v>5819.7</v>
      </c>
      <c r="F232" s="10">
        <v>11820</v>
      </c>
      <c r="G232" s="10">
        <v>3411.1</v>
      </c>
      <c r="H232" s="10">
        <v>4160</v>
      </c>
      <c r="I232" s="10">
        <v>2408.6</v>
      </c>
      <c r="J232" s="14"/>
      <c r="K232" s="14"/>
      <c r="L232" s="7" t="s">
        <v>425</v>
      </c>
    </row>
    <row r="233" spans="1:14" ht="249" customHeight="1">
      <c r="A233" s="37" t="s">
        <v>383</v>
      </c>
      <c r="B233" s="7" t="s">
        <v>384</v>
      </c>
      <c r="C233" s="20" t="s">
        <v>15</v>
      </c>
      <c r="D233" s="10">
        <f t="shared" si="71"/>
        <v>102290.5</v>
      </c>
      <c r="E233" s="10">
        <f>G233+I233+K233</f>
        <v>23353.5</v>
      </c>
      <c r="F233" s="15"/>
      <c r="G233" s="10"/>
      <c r="H233" s="10">
        <v>102290.5</v>
      </c>
      <c r="I233" s="10">
        <v>23353.5</v>
      </c>
      <c r="J233" s="14"/>
      <c r="K233" s="14"/>
      <c r="L233" s="7" t="s">
        <v>516</v>
      </c>
    </row>
    <row r="234" spans="1:14" ht="174.75" customHeight="1">
      <c r="A234" s="37" t="s">
        <v>385</v>
      </c>
      <c r="B234" s="7" t="s">
        <v>386</v>
      </c>
      <c r="C234" s="20" t="s">
        <v>15</v>
      </c>
      <c r="D234" s="10">
        <f t="shared" si="71"/>
        <v>4400</v>
      </c>
      <c r="E234" s="10">
        <f>G234+I234+K234</f>
        <v>4400</v>
      </c>
      <c r="F234" s="15"/>
      <c r="G234" s="10"/>
      <c r="H234" s="10">
        <v>4400</v>
      </c>
      <c r="I234" s="10">
        <v>4400</v>
      </c>
      <c r="J234" s="14"/>
      <c r="K234" s="14"/>
      <c r="L234" s="7" t="s">
        <v>517</v>
      </c>
    </row>
    <row r="235" spans="1:14" ht="137.25" customHeight="1">
      <c r="A235" s="37" t="s">
        <v>387</v>
      </c>
      <c r="B235" s="7" t="s">
        <v>388</v>
      </c>
      <c r="C235" s="20" t="s">
        <v>15</v>
      </c>
      <c r="D235" s="10">
        <f t="shared" si="71"/>
        <v>50429.4</v>
      </c>
      <c r="E235" s="10">
        <f>G235+I235+K235</f>
        <v>69240.399999999994</v>
      </c>
      <c r="F235" s="15"/>
      <c r="G235" s="10"/>
      <c r="H235" s="10">
        <v>50429.4</v>
      </c>
      <c r="I235" s="10">
        <v>69240.399999999994</v>
      </c>
      <c r="J235" s="14"/>
      <c r="K235" s="14"/>
      <c r="L235" s="7" t="s">
        <v>518</v>
      </c>
    </row>
    <row r="236" spans="1:14" ht="177" customHeight="1">
      <c r="A236" s="37" t="s">
        <v>389</v>
      </c>
      <c r="B236" s="7" t="s">
        <v>390</v>
      </c>
      <c r="C236" s="20" t="s">
        <v>15</v>
      </c>
      <c r="D236" s="10">
        <f t="shared" si="71"/>
        <v>21120</v>
      </c>
      <c r="E236" s="10">
        <f>G236+I236</f>
        <v>19753.7</v>
      </c>
      <c r="F236" s="15"/>
      <c r="G236" s="10"/>
      <c r="H236" s="10">
        <v>21120</v>
      </c>
      <c r="I236" s="10">
        <v>19753.7</v>
      </c>
      <c r="J236" s="14"/>
      <c r="K236" s="14"/>
      <c r="L236" s="7" t="s">
        <v>532</v>
      </c>
    </row>
    <row r="237" spans="1:14" ht="215.25" customHeight="1">
      <c r="A237" s="37" t="s">
        <v>391</v>
      </c>
      <c r="B237" s="7" t="s">
        <v>392</v>
      </c>
      <c r="C237" s="20" t="s">
        <v>15</v>
      </c>
      <c r="D237" s="10">
        <f t="shared" si="71"/>
        <v>30800</v>
      </c>
      <c r="E237" s="10">
        <f>G237+I237</f>
        <v>17812.900000000001</v>
      </c>
      <c r="F237" s="15"/>
      <c r="G237" s="10"/>
      <c r="H237" s="10">
        <v>30800</v>
      </c>
      <c r="I237" s="10">
        <v>17812.900000000001</v>
      </c>
      <c r="J237" s="14"/>
      <c r="K237" s="14"/>
      <c r="L237" s="7" t="s">
        <v>519</v>
      </c>
    </row>
    <row r="238" spans="1:14" ht="15.75">
      <c r="A238" s="14"/>
      <c r="B238" s="46" t="s">
        <v>394</v>
      </c>
      <c r="C238" s="14"/>
      <c r="D238" s="47">
        <f>D11+D16+D84+D95+D126+D132+D134+D169+D175+D181+D187+D192+D194+D205+D209+D214+D219+D223+D227</f>
        <v>6852236.801</v>
      </c>
      <c r="E238" s="47">
        <f t="shared" ref="E238:K238" si="72">E11+E16+E84+E95+E126+E132+E134+E169+E175+E181+E187+E192+E194+E205+E209+E214+E219+E223+E227</f>
        <v>3200687.0540000005</v>
      </c>
      <c r="F238" s="47">
        <f t="shared" si="72"/>
        <v>4564620.5999999996</v>
      </c>
      <c r="G238" s="48">
        <f t="shared" si="72"/>
        <v>1751913.7790000001</v>
      </c>
      <c r="H238" s="48">
        <f t="shared" si="72"/>
        <v>2108480.2009999999</v>
      </c>
      <c r="I238" s="48">
        <f t="shared" si="72"/>
        <v>1316681.4920000001</v>
      </c>
      <c r="J238" s="47">
        <f t="shared" si="72"/>
        <v>179136</v>
      </c>
      <c r="K238" s="47">
        <f t="shared" si="72"/>
        <v>132091.783</v>
      </c>
      <c r="L238" s="14"/>
      <c r="N238" s="1"/>
    </row>
    <row r="239" spans="1:14" ht="15.75">
      <c r="A239" s="49"/>
      <c r="B239" s="49"/>
      <c r="C239" s="49"/>
      <c r="D239" s="49"/>
      <c r="E239" s="49"/>
      <c r="F239" s="49"/>
      <c r="G239" s="49"/>
      <c r="H239" s="49"/>
      <c r="I239" s="49"/>
      <c r="J239" s="49"/>
      <c r="K239" s="49"/>
      <c r="L239" s="49"/>
    </row>
    <row r="240" spans="1:14" ht="15.75">
      <c r="A240" s="49"/>
      <c r="B240" s="50"/>
      <c r="C240" s="49"/>
      <c r="D240" s="49"/>
      <c r="E240" s="49"/>
      <c r="F240" s="49"/>
      <c r="G240" s="51"/>
      <c r="H240" s="52"/>
      <c r="I240" s="49"/>
      <c r="J240" s="49"/>
      <c r="K240" s="49"/>
      <c r="L240" s="49"/>
    </row>
    <row r="241" spans="1:12" ht="15.75">
      <c r="A241" s="49"/>
      <c r="B241" s="49"/>
      <c r="C241" s="53"/>
      <c r="D241" s="53"/>
      <c r="E241" s="53"/>
      <c r="F241" s="53"/>
      <c r="G241" s="53"/>
      <c r="H241" s="53"/>
      <c r="I241" s="53"/>
      <c r="J241" s="54"/>
      <c r="K241" s="53"/>
      <c r="L241" s="53"/>
    </row>
    <row r="243" spans="1:12" ht="82.5" customHeight="1">
      <c r="A243" s="55"/>
      <c r="B243" s="55"/>
      <c r="C243" s="55"/>
      <c r="D243" s="55"/>
      <c r="E243" s="55"/>
      <c r="F243" s="55"/>
      <c r="G243" s="55"/>
      <c r="H243" s="55"/>
      <c r="I243" s="55"/>
      <c r="J243" s="55"/>
      <c r="K243" s="55"/>
      <c r="L243" s="55"/>
    </row>
    <row r="244" spans="1:12" ht="34.5" customHeight="1">
      <c r="A244" s="55"/>
      <c r="B244" s="55"/>
      <c r="C244" s="55"/>
      <c r="D244" s="55"/>
      <c r="E244" s="55"/>
      <c r="F244" s="55"/>
      <c r="G244" s="55"/>
      <c r="H244" s="55"/>
      <c r="I244" s="55"/>
      <c r="J244" s="55"/>
      <c r="K244" s="55"/>
      <c r="L244" s="55"/>
    </row>
  </sheetData>
  <mergeCells count="36">
    <mergeCell ref="A226:L226"/>
    <mergeCell ref="A222:L222"/>
    <mergeCell ref="A218:L218"/>
    <mergeCell ref="A213:L213"/>
    <mergeCell ref="A204:L204"/>
    <mergeCell ref="A125:L125"/>
    <mergeCell ref="A15:L15"/>
    <mergeCell ref="A208:L208"/>
    <mergeCell ref="A10:L10"/>
    <mergeCell ref="A6:A8"/>
    <mergeCell ref="B6:B8"/>
    <mergeCell ref="D6:K6"/>
    <mergeCell ref="D7:E7"/>
    <mergeCell ref="F7:G7"/>
    <mergeCell ref="H7:I7"/>
    <mergeCell ref="J7:K7"/>
    <mergeCell ref="A149:L149"/>
    <mergeCell ref="C6:C8"/>
    <mergeCell ref="L54:L72"/>
    <mergeCell ref="L73:L79"/>
    <mergeCell ref="A244:L244"/>
    <mergeCell ref="A243:L243"/>
    <mergeCell ref="A4:L4"/>
    <mergeCell ref="I1:L1"/>
    <mergeCell ref="A168:L168"/>
    <mergeCell ref="A174:L174"/>
    <mergeCell ref="A180:L180"/>
    <mergeCell ref="A186:L186"/>
    <mergeCell ref="A191:L191"/>
    <mergeCell ref="A193:L193"/>
    <mergeCell ref="A133:L133"/>
    <mergeCell ref="A135:L135"/>
    <mergeCell ref="A139:L139"/>
    <mergeCell ref="A83:L83"/>
    <mergeCell ref="A94:L94"/>
    <mergeCell ref="A131:L131"/>
  </mergeCells>
  <pageMargins left="0.31496062992125984" right="0.11811023622047245"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форма №1</vt:lpstr>
      <vt:lpstr>'форма №1'!Заголовки_для_печати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Никулин</dc:creator>
  <cp:lastModifiedBy>ezolotuhina</cp:lastModifiedBy>
  <cp:lastPrinted>2014-06-23T14:20:11Z</cp:lastPrinted>
  <dcterms:created xsi:type="dcterms:W3CDTF">2014-03-25T12:16:53Z</dcterms:created>
  <dcterms:modified xsi:type="dcterms:W3CDTF">2014-06-23T14:20:23Z</dcterms:modified>
</cp:coreProperties>
</file>