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14850" windowHeight="4230" tabRatio="602" activeTab="0"/>
  </bookViews>
  <sheets>
    <sheet name="прил 21" sheetId="1" r:id="rId1"/>
  </sheets>
  <definedNames>
    <definedName name="_xlnm._FilterDatabase" localSheetId="0" hidden="1">'прил 21'!$A$13:$H$187</definedName>
    <definedName name="_xlnm.Print_Titles" localSheetId="0">'прил 21'!$13:$13</definedName>
  </definedNames>
  <calcPr fullCalcOnLoad="1"/>
</workbook>
</file>

<file path=xl/sharedStrings.xml><?xml version="1.0" encoding="utf-8"?>
<sst xmlns="http://schemas.openxmlformats.org/spreadsheetml/2006/main" count="388" uniqueCount="227">
  <si>
    <t>в том числе:</t>
  </si>
  <si>
    <t xml:space="preserve">Субвенции  на 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</t>
  </si>
  <si>
    <t>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</t>
  </si>
  <si>
    <t>Субвенции 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</si>
  <si>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Наименование</t>
  </si>
  <si>
    <t>0104</t>
  </si>
  <si>
    <t>0702</t>
  </si>
  <si>
    <t>0709</t>
  </si>
  <si>
    <t>Общее образование</t>
  </si>
  <si>
    <t>Другие вопросы в области образования</t>
  </si>
  <si>
    <t>1003</t>
  </si>
  <si>
    <t>1004</t>
  </si>
  <si>
    <t>0902</t>
  </si>
  <si>
    <t>0904</t>
  </si>
  <si>
    <t>0707</t>
  </si>
  <si>
    <t>0405</t>
  </si>
  <si>
    <t>Скорая медицинская помощь</t>
  </si>
  <si>
    <t>Амбулаторная помощь</t>
  </si>
  <si>
    <t>Код</t>
  </si>
  <si>
    <t>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</si>
  <si>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Субвенции на осуществление государственных полномочий по поддержке сельскохозяйственного производства</t>
  </si>
  <si>
    <t>1301</t>
  </si>
  <si>
    <t>0501</t>
  </si>
  <si>
    <t>0113</t>
  </si>
  <si>
    <t xml:space="preserve">Расходы за счёт субвенций бюджетам муниципальных образований - всего, </t>
  </si>
  <si>
    <t xml:space="preserve">Субвенции на осуществление отдельных государственных полномочий по предоставлению социальной поддержки отдельным категориям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«Образование» и «Физическая культура и спорт» </t>
  </si>
  <si>
    <t>Субвенции на 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учреждениях)</t>
  </si>
  <si>
    <t>Субвенции на осуществление отдельных государственных полномочий по обеспечению выплаты компенсации части родительской платы за содержание ребёнка в государственных и муниципальных образовательных учреждениях, иных образовательных организациях, реализующих основную общеобразовательную программу дошкольного образования</t>
  </si>
  <si>
    <t xml:space="preserve">Субвенции  на осуществление отдельных государственных полномочий по предоставлению дополнительной денежной компенсации на усиленное питание доноров крови и её компонентов </t>
  </si>
  <si>
    <t>Субвенции на осуществление отдельных государственных полномочий Краснодарского края по организации оздоровления и отдыха детей</t>
  </si>
  <si>
    <t xml:space="preserve">Субвенции на осуществление отдельных государственных полномочий по регулированию тарифов организаций коммунального комплекса 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</si>
  <si>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</si>
  <si>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</si>
  <si>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</si>
  <si>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</si>
  <si>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</si>
  <si>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</si>
  <si>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</si>
  <si>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</si>
  <si>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</si>
  <si>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</si>
  <si>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</si>
  <si>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</si>
  <si>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</si>
  <si>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</si>
  <si>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</si>
  <si>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</si>
  <si>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</si>
  <si>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</si>
  <si>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</si>
  <si>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2.20.</t>
  </si>
  <si>
    <t>2.21.</t>
  </si>
  <si>
    <t>2.22.</t>
  </si>
  <si>
    <t>2.23.</t>
  </si>
  <si>
    <t>2.24.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</si>
  <si>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</si>
  <si>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t>Другие общегосударственные вопросы</t>
  </si>
  <si>
    <t>Жилищное хозяйство</t>
  </si>
  <si>
    <t>Охрана семьи и детства</t>
  </si>
  <si>
    <t>Молодёжная политика и оздоровление детей</t>
  </si>
  <si>
    <t>0909</t>
  </si>
  <si>
    <t>Другие вопросы в области здравоохранения</t>
  </si>
  <si>
    <t>0901</t>
  </si>
  <si>
    <t>Стационарная медицинская помощь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</si>
  <si>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детей-сирот, детей, оставшихся без попечения родителей, переданных на патронатное воспитание</t>
  </si>
  <si>
    <t>Субвенции на осуществление отдельных государственных полномочий по обеспечению выплаты ежемесячного вознаграждения патронатным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</si>
  <si>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Субвенции на 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за исключением жилых помещений, приобретённых за счёт средств краевого бюджета</t>
  </si>
  <si>
    <t>Субвенции  на осуществление отдельных государственных полномочий по образованию и организации деятельности административных комиссий</t>
  </si>
  <si>
    <t>Субвенции на осуществление отдельных государственных полномочий по обеспечению выплаты ежемесячного вознаграждения, причитающегося приёмным родителям за оказание услуг по воспитанию приёмных детей</t>
  </si>
  <si>
    <t>1006</t>
  </si>
  <si>
    <r>
      <t>Субвенции на осуществление отдельных государственных полномочий по организации подвоза</t>
    </r>
    <r>
      <rPr>
        <i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 xml:space="preserve">детей-сирот и детей, оставшихся без попечения родителей, находящихся под опекой (попечительством), в приёмных или патронатных семьях (в том числе кровных детей), к месту отдыха и обратно </t>
    </r>
  </si>
  <si>
    <t>Дошкольное образование</t>
  </si>
  <si>
    <t>0701</t>
  </si>
  <si>
    <t>2.19.</t>
  </si>
  <si>
    <t>2.26.</t>
  </si>
  <si>
    <t>2.27.</t>
  </si>
  <si>
    <t>2.28.</t>
  </si>
  <si>
    <t>РАСХОДЫ</t>
  </si>
  <si>
    <t>Обслуживание  государственного внутреннего и муници-пального долга</t>
  </si>
  <si>
    <t>3.</t>
  </si>
  <si>
    <t>Расходы за счёт субсидий бюджетам муниципальных образований (межбюджетных субсидий) - всего,</t>
  </si>
  <si>
    <t xml:space="preserve">1. </t>
  </si>
  <si>
    <t xml:space="preserve">1.1. </t>
  </si>
  <si>
    <t xml:space="preserve">Дотации на выравнивание бюджетной обеспеченности поселений - всего, </t>
  </si>
  <si>
    <t xml:space="preserve">Расходы за счёт дотаций бюджетам субъектов Российской Федерации и муниципальных образований - всего, </t>
  </si>
  <si>
    <t xml:space="preserve">1.2. </t>
  </si>
  <si>
    <t xml:space="preserve">Субвенции на обеспечение реализации основных обще-образовательных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- всего, </t>
  </si>
  <si>
    <t xml:space="preserve">3.1. </t>
  </si>
  <si>
    <t>1101</t>
  </si>
  <si>
    <t>3.2.</t>
  </si>
  <si>
    <t>3.3.</t>
  </si>
  <si>
    <t>Физическая культура</t>
  </si>
  <si>
    <t>Субсидии на реализацию ведомственной целевой программы «Развитие детско-юношеского спорта в Краснодарском крае на 2011-2013 годы»</t>
  </si>
  <si>
    <t xml:space="preserve">Дотации на поддержку мер по обеспечению сбалансирован-ности бюджетов - всего, </t>
  </si>
  <si>
    <t xml:space="preserve">3.4. </t>
  </si>
  <si>
    <t>0409</t>
  </si>
  <si>
    <t>0502</t>
  </si>
  <si>
    <t>2.29.</t>
  </si>
  <si>
    <t>в том числе за счёт остатков средств краевого бюджета</t>
  </si>
  <si>
    <t>0801</t>
  </si>
  <si>
    <t>Культура</t>
  </si>
  <si>
    <t>3.6.</t>
  </si>
  <si>
    <t>0408</t>
  </si>
  <si>
    <t>Транспорт</t>
  </si>
  <si>
    <t>0412</t>
  </si>
  <si>
    <t>Другие вопросы в области национальной экономики</t>
  </si>
  <si>
    <t>Коммунальное хозяйство</t>
  </si>
  <si>
    <t>0503</t>
  </si>
  <si>
    <t>Благоустройство</t>
  </si>
  <si>
    <t>Субсидии на дополнительную помощь местным бюджетам для решения социально значимых вопросов - всего,</t>
  </si>
  <si>
    <t>3.7.</t>
  </si>
  <si>
    <t>1102</t>
  </si>
  <si>
    <t>3.8.</t>
  </si>
  <si>
    <t>3.9.</t>
  </si>
  <si>
    <t>Дорожное хозяйство (дорожные фонды)</t>
  </si>
  <si>
    <t>Массовый спорт</t>
  </si>
  <si>
    <t>Субсидии на реализацию мероприятий долгосрочной краевой целевой программы «Газификация Краснодарского края (2012-2016 годы)»</t>
  </si>
  <si>
    <t>Субсидии на финансирование затрат по обеспечению земельных участков инженерной инфраструктурой в целях жилищного строительства, в том числе жилья эконом-класса и жилья из быстровозводимых конструкций</t>
  </si>
  <si>
    <t>2.25.</t>
  </si>
  <si>
    <t>всего</t>
  </si>
  <si>
    <t>Субсидии на реализацию мероприятий долгосрочной краевой целевой программы «Безопасность образовательных учреждений Краснодарского края на 2012-2014 годы»</t>
  </si>
  <si>
    <t xml:space="preserve">Субвенции на осуществление переданных государственных полномочий по реализации мероприятий ведомственной целевой программы «Развитие малых форм хозяйствования в агропромышленном комплексе Краснодарского края на 2013 - 2015 годы» </t>
  </si>
  <si>
    <t>Субвенции на осуществление отдельных государственных полномочий по выплате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учреждениях, в том числе в учреждениях социального обслуживания населения,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</si>
  <si>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 xml:space="preserve">Субвенции на осуществление отдельных государственных полномочий по обеспечению жилыми помещениями детей-сирот и детей, оставшихся без попечения родителей, и лиц из их числа </t>
  </si>
  <si>
    <t>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кроме групп населения, получающих инсулины, таблетированные сахароснижающие препараты, средства самоконтроля и диагностические средства, либо перенёсших пересадки органов и тканей, получающих иммунодепрессанты, - всего,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</si>
  <si>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посёлках (посёлках городского типа) Краснодарского края, - всего,</t>
  </si>
  <si>
    <t>Субсидии на реализацию  мероприятий долгосрочной краевой целевой программы  «Краснодару - столичный облик» на 2013-2017 годы - всего,</t>
  </si>
  <si>
    <t xml:space="preserve">Субвенции бюджетам городских округов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федеральных медицинских учреждениях, перечень которых утверждается уполномоченным Правительством Российской Федерации федеральным органом исполнительной власти, и медицинской помощи, оказываемой в специализированных кожно-венерологических, противо-туберкулёзных, наркологических, онкологических диспансерах и других специализированных медицинских учреждениях) в Краснодарском крае - всего, </t>
  </si>
  <si>
    <t>3.10.</t>
  </si>
  <si>
    <t xml:space="preserve">3.12. </t>
  </si>
  <si>
    <t xml:space="preserve">Иные межбюджетные трансферты на поощрение победителей краевого конкурса на звание «Лучший орган территориального общественного самоуправления»  </t>
  </si>
  <si>
    <t>4.</t>
  </si>
  <si>
    <t xml:space="preserve">Расходы за счёт иных межбюджетных трансфертов - всего, </t>
  </si>
  <si>
    <t xml:space="preserve">4.1. </t>
  </si>
  <si>
    <t xml:space="preserve">4.2. </t>
  </si>
  <si>
    <t>Иные межбюджетные трансферты на реализацию мероприятий долгосрочной краевой целевой программы «Развитие образования в Краснодарском крае на 2011-2015 годы»</t>
  </si>
  <si>
    <t>2.30.</t>
  </si>
  <si>
    <t>3.14.</t>
  </si>
  <si>
    <t>Средств государственной корпорации - Фонда содействия реформированию жилищно- коммунального хозяйства</t>
  </si>
  <si>
    <t>Средств краевого бюджета</t>
  </si>
  <si>
    <t xml:space="preserve">Субсидии бюджетам городских округов на обеспечение мероприятий по капитальному ремонту многоквартирных домов, финансовое обеспечение которых осуществляется за счёт: </t>
  </si>
  <si>
    <t xml:space="preserve">Субсидии на реализацию ведомственной целевой программы «Содействие субъектам физической культуры и спорта и развитие массового спорта на Кубани на 2012-2014 годы» - всего, </t>
  </si>
  <si>
    <t xml:space="preserve">Субсидии на реализацию мероприятий долгосрочной краевой целевой программы  «Кадровое обеспечение сферы культуры и искусства Краснодарского края» на 2011-2013 годы - всего, </t>
  </si>
  <si>
    <t xml:space="preserve">Субсидии на реализацию мероприятий краевой целевой программы «Дети Кубани» на 2009-2013 годы - всего, </t>
  </si>
  <si>
    <t>Субвенции на осуществление отдельных государственных полномочий по строительству и реконструкции объектов здравоохранения (включая проектно-изыскательские работы), необходимые для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федеральных медицинских учреждениях, перечень которых утверждается уполномоченным Правительством Российской Федерации федеральным органом исполнительной власти, и медицинской помощи, оказываемой  в специализированных кожно-венерологических, противотуберкулёзных, наркологических, онкологических диспансерах и других специализированных медицинских учреждениях) в Краснодарском крае в части строительства и реконструкции объектов здравоохранения, необходимых для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в Краснодарском крае</t>
  </si>
  <si>
    <t>3.15.</t>
  </si>
  <si>
    <t>1403</t>
  </si>
  <si>
    <t>Прочие межбюджетные трансферты общего характера</t>
  </si>
  <si>
    <t>3.16.</t>
  </si>
  <si>
    <t>3.17.</t>
  </si>
  <si>
    <t xml:space="preserve">Субсидии бюджетам городских округов на обеспечение мероприятий по переселению граждан из аварийного жилищного фонда,  финансовое обеспечение которых осуществляется за счёт: </t>
  </si>
  <si>
    <t>Субвенции на осуществление отдельных государственных полномочий по финансовому обеспечению  реализации мероприятий по укреплению материально-технической базы муниципальных учреждений здравоохранения  (проведение капитального ремонта, оснащение оборудованием)</t>
  </si>
  <si>
    <t>Субсидии на реализацию мероприятий долгосрочной краевой целевой программы «Развитие водоснабжения населённых пунктов Краснодарского края на 2012-2020 годы»</t>
  </si>
  <si>
    <t>3.18.</t>
  </si>
  <si>
    <t>3.19.</t>
  </si>
  <si>
    <t>3.20.</t>
  </si>
  <si>
    <t>Субсидии на реализацию мероприятий долгосрочной краевой целевой программы «Строительство плавательных бассейнов на 2012-2014 годы»</t>
  </si>
  <si>
    <t>Субсидии на реализацию мероприятий долгосрочной краевой целевой программы «Развитие системы дошкольного образования в Краснодарском крае» на 2010-2015 годы</t>
  </si>
  <si>
    <t xml:space="preserve">4.3. </t>
  </si>
  <si>
    <t>3.21.</t>
  </si>
  <si>
    <t>3.22.</t>
  </si>
  <si>
    <t>Иные межбюджетные трансферты на реализацию мероприятий долгосрочной краевой целевой программы «Противодействие злоупотреблению наркотиками и их незаконному обороту на территории Краснодарского края на 2012 - 2014 годы» - всего,</t>
  </si>
  <si>
    <t xml:space="preserve">Субвенции на осуществление отдельных государственных полномочий по реализации комплекса мер по модернизации общего образования в муниципальных общеобразовательных учреждениях </t>
  </si>
  <si>
    <t xml:space="preserve">4.4. </t>
  </si>
  <si>
    <t>Иные межбюджетные трансферты бюджетам муниципальных образований Краснодарского края для премирования победителей краевого конкурса на звание «Самый благоустроенный город, станица Кубани» по итогам 2012 года</t>
  </si>
  <si>
    <t>3.23.</t>
  </si>
  <si>
    <t>Субвенции на осуществление отдельных государственных полномочий по обеспечению жилыми помещениями граждан, уволенных с военной службы (службы), приравненных к ним лиц и членов их семей</t>
  </si>
  <si>
    <t>3.24.</t>
  </si>
  <si>
    <t xml:space="preserve">Субсидии на реализацию мероприятий долгосрочной краевой целевой программы «Профилактика терроризма и экстремизма в Краснодарском крае на 2013-2015 годы» </t>
  </si>
  <si>
    <t>3.25.</t>
  </si>
  <si>
    <t>Субсидии на приобретение трамваев и троллейбусов с улучшенными технико-экономическими характеристиками для обслуживания трамвайных и троллейбусных маршрутов</t>
  </si>
  <si>
    <t>Средств федерального бюджета</t>
  </si>
  <si>
    <t xml:space="preserve">Cубвенции на осуществление государственных полномочий 
в рамках реализации мероприятий долгосрочной краевой целевой программы "Развитие сельского хозяйства и регулирование рынков сельскохозяйственной продукции, сырья и продовольствия в Краснодарском крае" на 2013 - 2020 годы по поддержке малых форм хозяйствования (возмещение части процентной ставки по долгосрочным, среднесрочным и краткосрочным кредитам, взятым малыми формами хозяйствования) - всего,                                         
</t>
  </si>
  <si>
    <t>3.26.</t>
  </si>
  <si>
    <t xml:space="preserve">Субсидии на реализацию мероприятий  краевой ведомственной целевой программы «О подготовке градостроительной и землеустроительной документации на территории Краснодарского края» на 2012-2014 годы </t>
  </si>
  <si>
    <t>4.5.</t>
  </si>
  <si>
    <t>Иные межбюджетные трансферты на реализацию мероприятий  долгосрочной краевой целевой программы «Культура Кубани (2012-2014)»</t>
  </si>
  <si>
    <t xml:space="preserve">Субсидии на    обеспечение инженерной  инфраструктурой земельных участков для подключения жилых домов, строительство которых осуществлялось с привлечением денежных средств граждан, обязательства перед которыми не исполнены застройщиками </t>
  </si>
  <si>
    <t>Субсидии на возмещение затрат на уплату процентов по кредитам, полученным в российских кредитных организациях на обеспечение земельных участков инженерной инфраструктурой в целях жилищного строительства</t>
  </si>
  <si>
    <t>3.27.</t>
  </si>
  <si>
    <t>в том числе за счёт:</t>
  </si>
  <si>
    <t>Субсидии на реализацию мероприятий подпрограммы  «Доступная среда» на 2012-2015 годы, финансовое обеспечение которых осуществляется за счёт:</t>
  </si>
  <si>
    <t xml:space="preserve">4.6. </t>
  </si>
  <si>
    <t xml:space="preserve">Иные межбюджетные трансферты на предоставление грантов за достижение наилучших значений показателей деятельности органов местного самоуправления  </t>
  </si>
  <si>
    <t>3.28.</t>
  </si>
  <si>
    <t>0410</t>
  </si>
  <si>
    <t>Субсидии на реализацию мероприятий ведомственной целевой программы «Создание системы комплексного обеспечения жизнедеятельности Краснодарского края на 2011-2013 годы»</t>
  </si>
  <si>
    <t>Субсидии на реализацию долгосрочной краевой целевой программы «Государственная поддержка малого и среднего предпринимательства в Краснодарском крае на 2013 - 2017 годы» - всего,</t>
  </si>
  <si>
    <t xml:space="preserve">2.31. </t>
  </si>
  <si>
    <t>2.32.</t>
  </si>
  <si>
    <t>2.32.1.</t>
  </si>
  <si>
    <t>2.32.2.</t>
  </si>
  <si>
    <t>Субсидии в рамках реализации федеральной целевой программы развития образования на 2011-2015 годы за счёт средств краевого бюджета, источником финансового обеспечения которых является субсидия из федерального бюджета - всего,</t>
  </si>
  <si>
    <t xml:space="preserve">3.30. </t>
  </si>
  <si>
    <t>0705</t>
  </si>
  <si>
    <t>Субсидии на реализацию мероприятий ведомственной целевой программы «Повышение квалификации работников муниципальных учреждений здравоохранения Краснодарского края на 2013 год»</t>
  </si>
  <si>
    <t>Субсидии на реализацию долгосрочной краевой целевой программы  «Энергосбережение и повышение энергетической эффективности на территории Краснодарского края на 2011-2020 годы»</t>
  </si>
  <si>
    <t>4.7.</t>
  </si>
  <si>
    <t>Иные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</si>
  <si>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Субсидии на реализацию долгосрочной краевой целевой программы «Развитие образования в Краснодарском крае на 2011-2015 годы» - всего,</t>
  </si>
  <si>
    <t xml:space="preserve">Субсидии на реализацию  ведомственной целевой программы «Развитие канализации населенных пунктов Краснодарского края» на 2013-2015 годы </t>
  </si>
  <si>
    <t>Субсидии на реализацию мероприятий ведомственной целевой программы реализации государственной молодежной политики в Краснодарском крае «Молодёжь Кубани» на 2011-2013 годы</t>
  </si>
  <si>
    <t xml:space="preserve">Субсидии на реализацию мероприятий долгосрочной краевой целевой программы «Жилище» на 2011-2015 годы - всего, </t>
  </si>
  <si>
    <t xml:space="preserve">Субсидии в рамках реализации федеральной целевой программы «Жилище»  на 2011-2015 годы на подпрограмму «Обеспечение жильём молодых семей»  </t>
  </si>
  <si>
    <t xml:space="preserve">Субсидии на реализацию мероприятий долгосрочной краевой целевой программы «Оказание социальной поддержки и реабилитационной помощи инвалидам и отдельным категориям граждан в Краснодарском крае» на 2011-2015 годы, софинансирование которых осуществляется в рамках реализации государственной программы Российской Федерации «Доступная среда» на 2011-2015 годы - всего,                                                </t>
  </si>
  <si>
    <t xml:space="preserve">Субсидии на реализацию мероприятий долгосрочной краевой целевой программы развития общественной инфраструктуры муниципального значения на 2012-2015 годы - всего, </t>
  </si>
  <si>
    <t>Субсидии на реализацию ведомственной целевой программы «Капитальный ремонт и ремонт автомобильных дорог местного значения Краснодарского края на 2012-2014 годы»</t>
  </si>
  <si>
    <t>3.5.</t>
  </si>
  <si>
    <t xml:space="preserve">3.11. </t>
  </si>
  <si>
    <t>3.13.</t>
  </si>
  <si>
    <t>3.28.1.</t>
  </si>
  <si>
    <t>3.28.2.</t>
  </si>
  <si>
    <t xml:space="preserve">3.29. </t>
  </si>
  <si>
    <t>№                                 п/п</t>
  </si>
  <si>
    <t xml:space="preserve">Субвенции на осуществление отдельных государственных полномочий по финансовому обеспечению  внедрения современных информатизационных систем в здравоохранение </t>
  </si>
  <si>
    <t>Процент исполнения, %</t>
  </si>
  <si>
    <t>Утверждено на 2013 год по решению городской Думы Краснодара от 04.12.2012 № 38 п. 1, тыс.рублей</t>
  </si>
  <si>
    <t xml:space="preserve">Субвенции на осуществление отдельных государственных полномочий по выплате ежемесячного денежного вознаграждения за классное руководство - всего, </t>
  </si>
  <si>
    <t>Уточнённая сводная бюджетная роспись на 2013 год,                     тыс. рублей</t>
  </si>
  <si>
    <t>Исполнено                               за 2013 год,                                       тыс.рублей</t>
  </si>
  <si>
    <t xml:space="preserve">                                                                                                                                                                                      ПРИЛОЖЕНИЕ № 11</t>
  </si>
  <si>
    <t xml:space="preserve">                                                                                                                                                                                      к  решению городской Думы</t>
  </si>
  <si>
    <t xml:space="preserve">                                                                                                                                                                                      Краснодара</t>
  </si>
  <si>
    <t xml:space="preserve">                                                                                                                                                                                      от  _________________ №  _______</t>
  </si>
  <si>
    <t xml:space="preserve"> за счёт средств, переданных из краевого бюджета в 2013 году в соответствии с Законом Краснодарского края «О краевом бюджете на 2013 год                                                                                   и на плановый период 2014 и 2015 годов»</t>
  </si>
  <si>
    <t>Всего расходов за счёт средств, переданных из краевого бюджета в 2013 году</t>
  </si>
  <si>
    <t xml:space="preserve">Субсидии органам местного самоуправления на обеспечение комплекса мер по модернизации общего образования - всего,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</si>
</sst>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\+#,##0.0;[Red]\-#,##0.0"/>
    <numFmt numFmtId="171" formatCode="\+#,##0.0;\-#,##0.0"/>
    <numFmt numFmtId="172" formatCode="#,##0.0;\-#,##0.0;\-"/>
    <numFmt numFmtId="173" formatCode="000\.00\.000\.0"/>
  </numFmts>
  <fonts count="39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sz val="10"/>
      <color indexed="8"/>
      <name val="Arial Cyr"/>
      <family val="0"/>
    </font>
    <font>
      <sz val="13"/>
      <color indexed="8"/>
      <name val="Times New Roman CYR"/>
      <family val="1"/>
    </font>
    <font>
      <sz val="12"/>
      <color indexed="8"/>
      <name val="Arial Cyr"/>
      <family val="0"/>
    </font>
    <font>
      <sz val="13"/>
      <color indexed="8"/>
      <name val="Arial Cyr"/>
      <family val="0"/>
    </font>
    <font>
      <sz val="13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justify" wrapText="1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 wrapText="1"/>
    </xf>
    <xf numFmtId="0" fontId="31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justify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wrapText="1"/>
    </xf>
    <xf numFmtId="0" fontId="7" fillId="0" borderId="10" xfId="0" applyNumberFormat="1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wrapText="1"/>
    </xf>
    <xf numFmtId="0" fontId="7" fillId="0" borderId="13" xfId="0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justify" wrapText="1"/>
    </xf>
    <xf numFmtId="0" fontId="30" fillId="0" borderId="0" xfId="0" applyFont="1" applyFill="1" applyAlignment="1">
      <alignment horizontal="right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justify" vertical="top" wrapText="1"/>
    </xf>
    <xf numFmtId="172" fontId="6" fillId="0" borderId="15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justify" vertical="top" wrapText="1"/>
    </xf>
    <xf numFmtId="172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vertical="top"/>
    </xf>
    <xf numFmtId="172" fontId="6" fillId="0" borderId="10" xfId="0" applyNumberFormat="1" applyFont="1" applyFill="1" applyBorder="1" applyAlignment="1">
      <alignment horizontal="right"/>
    </xf>
    <xf numFmtId="0" fontId="33" fillId="0" borderId="10" xfId="0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168" fontId="6" fillId="0" borderId="10" xfId="0" applyNumberFormat="1" applyFont="1" applyFill="1" applyBorder="1" applyAlignment="1">
      <alignment horizontal="justify" vertical="top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/>
    </xf>
    <xf numFmtId="172" fontId="7" fillId="0" borderId="10" xfId="0" applyNumberFormat="1" applyFont="1" applyFill="1" applyBorder="1" applyAlignment="1">
      <alignment/>
    </xf>
    <xf numFmtId="0" fontId="34" fillId="0" borderId="0" xfId="0" applyFont="1" applyFill="1" applyAlignment="1">
      <alignment horizontal="justify"/>
    </xf>
    <xf numFmtId="49" fontId="7" fillId="0" borderId="10" xfId="0" applyNumberFormat="1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right"/>
    </xf>
    <xf numFmtId="0" fontId="35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72" fontId="8" fillId="0" borderId="14" xfId="0" applyNumberFormat="1" applyFont="1" applyFill="1" applyBorder="1" applyAlignment="1">
      <alignment horizontal="right"/>
    </xf>
    <xf numFmtId="168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49" fontId="36" fillId="0" borderId="10" xfId="0" applyNumberFormat="1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horizontal="justify" vertical="top" wrapText="1"/>
    </xf>
    <xf numFmtId="172" fontId="36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top"/>
    </xf>
    <xf numFmtId="17" fontId="7" fillId="0" borderId="11" xfId="0" applyNumberFormat="1" applyFont="1" applyFill="1" applyBorder="1" applyAlignment="1">
      <alignment horizontal="center" vertical="top"/>
    </xf>
    <xf numFmtId="17" fontId="7" fillId="0" borderId="11" xfId="0" applyNumberFormat="1" applyFont="1" applyFill="1" applyBorder="1" applyAlignment="1">
      <alignment horizontal="center"/>
    </xf>
    <xf numFmtId="49" fontId="36" fillId="0" borderId="10" xfId="0" applyNumberFormat="1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justify" wrapText="1"/>
    </xf>
    <xf numFmtId="0" fontId="37" fillId="0" borderId="0" xfId="0" applyFont="1" applyFill="1" applyAlignment="1">
      <alignment wrapText="1"/>
    </xf>
    <xf numFmtId="0" fontId="37" fillId="0" borderId="0" xfId="0" applyFont="1" applyFill="1" applyAlignment="1">
      <alignment horizontal="right"/>
    </xf>
    <xf numFmtId="0" fontId="2" fillId="0" borderId="16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 wrapText="1"/>
    </xf>
    <xf numFmtId="172" fontId="7" fillId="0" borderId="18" xfId="0" applyNumberFormat="1" applyFont="1" applyFill="1" applyBorder="1" applyAlignment="1">
      <alignment horizontal="justify" vertical="top" wrapText="1"/>
    </xf>
    <xf numFmtId="172" fontId="7" fillId="0" borderId="18" xfId="0" applyNumberFormat="1" applyFont="1" applyFill="1" applyBorder="1" applyAlignment="1">
      <alignment horizontal="right"/>
    </xf>
    <xf numFmtId="172" fontId="6" fillId="0" borderId="18" xfId="0" applyNumberFormat="1" applyFont="1" applyFill="1" applyBorder="1" applyAlignment="1">
      <alignment horizontal="right"/>
    </xf>
    <xf numFmtId="172" fontId="36" fillId="0" borderId="18" xfId="0" applyNumberFormat="1" applyFont="1" applyFill="1" applyBorder="1" applyAlignment="1">
      <alignment horizontal="right"/>
    </xf>
    <xf numFmtId="172" fontId="7" fillId="0" borderId="18" xfId="0" applyNumberFormat="1" applyFont="1" applyFill="1" applyBorder="1" applyAlignment="1">
      <alignment/>
    </xf>
    <xf numFmtId="172" fontId="2" fillId="0" borderId="18" xfId="0" applyNumberFormat="1" applyFont="1" applyFill="1" applyBorder="1" applyAlignment="1">
      <alignment horizontal="right"/>
    </xf>
    <xf numFmtId="172" fontId="8" fillId="0" borderId="19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9"/>
  <sheetViews>
    <sheetView tabSelected="1" zoomScale="75" zoomScaleNormal="75" workbookViewId="0" topLeftCell="A179">
      <selection activeCell="K193" sqref="K193"/>
    </sheetView>
  </sheetViews>
  <sheetFormatPr defaultColWidth="9.00390625" defaultRowHeight="12.75" outlineLevelRow="1" outlineLevelCol="1"/>
  <cols>
    <col min="1" max="1" width="8.125" style="1" bestFit="1" customWidth="1"/>
    <col min="2" max="2" width="6.25390625" style="2" customWidth="1" outlineLevel="1"/>
    <col min="3" max="3" width="65.625" style="3" customWidth="1"/>
    <col min="4" max="4" width="13.375" style="54" bestFit="1" customWidth="1"/>
    <col min="5" max="5" width="12.00390625" style="54" customWidth="1"/>
    <col min="6" max="6" width="13.375" style="54" bestFit="1" customWidth="1"/>
    <col min="7" max="7" width="11.75390625" style="54" customWidth="1"/>
    <col min="8" max="8" width="13.375" style="78" bestFit="1" customWidth="1"/>
    <col min="9" max="9" width="11.375" style="79" bestFit="1" customWidth="1"/>
    <col min="10" max="10" width="8.75390625" style="29" customWidth="1"/>
    <col min="11" max="11" width="10.25390625" style="29" customWidth="1"/>
    <col min="12" max="16384" width="9.125" style="29" customWidth="1"/>
  </cols>
  <sheetData>
    <row r="1" spans="1:11" s="8" customFormat="1" ht="20.25" outlineLevel="1">
      <c r="A1" s="87" t="s">
        <v>220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s="8" customFormat="1" ht="20.25" outlineLevel="1">
      <c r="A2" s="87" t="s">
        <v>221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s="8" customFormat="1" ht="20.25" outlineLevel="1">
      <c r="A3" s="87" t="s">
        <v>222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s="8" customFormat="1" ht="20.25" outlineLevel="1">
      <c r="A4" s="88" t="s">
        <v>223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9" s="8" customFormat="1" ht="20.25" outlineLevel="1">
      <c r="A5" s="5"/>
      <c r="B5" s="6"/>
      <c r="C5" s="63"/>
      <c r="D5" s="64"/>
      <c r="E5" s="64"/>
      <c r="F5" s="64"/>
      <c r="G5" s="64"/>
      <c r="H5" s="5"/>
      <c r="I5" s="28"/>
    </row>
    <row r="6" spans="1:9" s="8" customFormat="1" ht="18.75" outlineLevel="1">
      <c r="A6" s="5"/>
      <c r="B6" s="6"/>
      <c r="C6" s="7"/>
      <c r="D6" s="28"/>
      <c r="E6" s="28"/>
      <c r="F6" s="28"/>
      <c r="G6" s="28"/>
      <c r="H6" s="5"/>
      <c r="I6" s="28"/>
    </row>
    <row r="7" spans="1:11" s="8" customFormat="1" ht="27.75" customHeight="1">
      <c r="A7" s="83" t="s">
        <v>77</v>
      </c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s="8" customFormat="1" ht="39" customHeight="1" outlineLevel="1">
      <c r="A8" s="82" t="s">
        <v>224</v>
      </c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9" s="8" customFormat="1" ht="18.75" outlineLevel="1">
      <c r="A9" s="9"/>
      <c r="B9" s="9"/>
      <c r="C9" s="9"/>
      <c r="D9" s="9"/>
      <c r="E9" s="9"/>
      <c r="F9" s="9"/>
      <c r="G9" s="9"/>
      <c r="H9" s="5"/>
      <c r="I9" s="28"/>
    </row>
    <row r="10" spans="1:9" s="8" customFormat="1" ht="18.75" outlineLevel="1">
      <c r="A10" s="9"/>
      <c r="B10" s="9"/>
      <c r="C10" s="9"/>
      <c r="D10" s="9"/>
      <c r="E10" s="9"/>
      <c r="F10" s="9"/>
      <c r="G10" s="9"/>
      <c r="H10" s="5"/>
      <c r="I10" s="28"/>
    </row>
    <row r="11" spans="1:11" ht="81.75" customHeight="1">
      <c r="A11" s="86" t="s">
        <v>213</v>
      </c>
      <c r="B11" s="86" t="s">
        <v>18</v>
      </c>
      <c r="C11" s="86" t="s">
        <v>4</v>
      </c>
      <c r="D11" s="84" t="s">
        <v>216</v>
      </c>
      <c r="E11" s="85"/>
      <c r="F11" s="80" t="s">
        <v>218</v>
      </c>
      <c r="G11" s="81"/>
      <c r="H11" s="80" t="s">
        <v>219</v>
      </c>
      <c r="I11" s="81"/>
      <c r="J11" s="80" t="s">
        <v>215</v>
      </c>
      <c r="K11" s="81"/>
    </row>
    <row r="12" spans="1:11" s="30" customFormat="1" ht="116.25" customHeight="1">
      <c r="A12" s="86"/>
      <c r="B12" s="86"/>
      <c r="C12" s="86"/>
      <c r="D12" s="67" t="s">
        <v>119</v>
      </c>
      <c r="E12" s="67" t="s">
        <v>98</v>
      </c>
      <c r="F12" s="67" t="s">
        <v>119</v>
      </c>
      <c r="G12" s="67" t="s">
        <v>98</v>
      </c>
      <c r="H12" s="67" t="s">
        <v>119</v>
      </c>
      <c r="I12" s="67" t="s">
        <v>98</v>
      </c>
      <c r="J12" s="67" t="s">
        <v>119</v>
      </c>
      <c r="K12" s="67" t="s">
        <v>98</v>
      </c>
    </row>
    <row r="13" spans="1:11" ht="15.75">
      <c r="A13" s="65">
        <v>1</v>
      </c>
      <c r="B13" s="65">
        <v>2</v>
      </c>
      <c r="C13" s="65">
        <v>3</v>
      </c>
      <c r="D13" s="65">
        <v>4</v>
      </c>
      <c r="E13" s="65">
        <v>5</v>
      </c>
      <c r="F13" s="65">
        <v>6</v>
      </c>
      <c r="G13" s="65">
        <v>7</v>
      </c>
      <c r="H13" s="68">
        <v>8</v>
      </c>
      <c r="I13" s="68">
        <v>9</v>
      </c>
      <c r="J13" s="68">
        <v>10</v>
      </c>
      <c r="K13" s="68">
        <v>11</v>
      </c>
    </row>
    <row r="14" spans="1:11" ht="35.25" customHeight="1">
      <c r="A14" s="18" t="s">
        <v>81</v>
      </c>
      <c r="B14" s="31"/>
      <c r="C14" s="32" t="s">
        <v>84</v>
      </c>
      <c r="D14" s="33">
        <f aca="true" t="shared" si="0" ref="D14:I14">D16+D19</f>
        <v>556879.4</v>
      </c>
      <c r="E14" s="33">
        <f t="shared" si="0"/>
        <v>0</v>
      </c>
      <c r="F14" s="33">
        <f t="shared" si="0"/>
        <v>556879.4</v>
      </c>
      <c r="G14" s="33">
        <f t="shared" si="0"/>
        <v>0</v>
      </c>
      <c r="H14" s="77">
        <f t="shared" si="0"/>
        <v>554270.7000000001</v>
      </c>
      <c r="I14" s="77">
        <f t="shared" si="0"/>
        <v>0</v>
      </c>
      <c r="J14" s="33">
        <f>H14/F14*100</f>
        <v>99.53155027821106</v>
      </c>
      <c r="K14" s="69">
        <v>0</v>
      </c>
    </row>
    <row r="15" spans="1:11" ht="16.5">
      <c r="A15" s="19"/>
      <c r="B15" s="34"/>
      <c r="C15" s="15" t="s">
        <v>0</v>
      </c>
      <c r="D15" s="35"/>
      <c r="E15" s="35"/>
      <c r="F15" s="35"/>
      <c r="G15" s="35"/>
      <c r="H15" s="35"/>
      <c r="I15" s="35"/>
      <c r="J15" s="35"/>
      <c r="K15" s="70"/>
    </row>
    <row r="16" spans="1:11" ht="33">
      <c r="A16" s="10" t="s">
        <v>82</v>
      </c>
      <c r="B16" s="11"/>
      <c r="C16" s="4" t="s">
        <v>83</v>
      </c>
      <c r="D16" s="36">
        <f aca="true" t="shared" si="1" ref="D16:I16">D18</f>
        <v>69627.9</v>
      </c>
      <c r="E16" s="36">
        <f t="shared" si="1"/>
        <v>0</v>
      </c>
      <c r="F16" s="36">
        <f t="shared" si="1"/>
        <v>69627.9</v>
      </c>
      <c r="G16" s="36">
        <f t="shared" si="1"/>
        <v>0</v>
      </c>
      <c r="H16" s="36">
        <f t="shared" si="1"/>
        <v>67280.6</v>
      </c>
      <c r="I16" s="36">
        <f t="shared" si="1"/>
        <v>0</v>
      </c>
      <c r="J16" s="36">
        <f aca="true" t="shared" si="2" ref="J16:J78">H16/F16*100</f>
        <v>96.62879391738085</v>
      </c>
      <c r="K16" s="71">
        <v>0</v>
      </c>
    </row>
    <row r="17" spans="1:11" ht="16.5">
      <c r="A17" s="12"/>
      <c r="B17" s="11"/>
      <c r="C17" s="4" t="s">
        <v>0</v>
      </c>
      <c r="D17" s="36"/>
      <c r="E17" s="36"/>
      <c r="F17" s="36"/>
      <c r="G17" s="36"/>
      <c r="H17" s="36"/>
      <c r="I17" s="36"/>
      <c r="J17" s="36"/>
      <c r="K17" s="71"/>
    </row>
    <row r="18" spans="1:11" ht="33">
      <c r="A18" s="10"/>
      <c r="B18" s="11" t="s">
        <v>21</v>
      </c>
      <c r="C18" s="4" t="s">
        <v>78</v>
      </c>
      <c r="D18" s="36">
        <v>69627.9</v>
      </c>
      <c r="E18" s="36">
        <v>0</v>
      </c>
      <c r="F18" s="36">
        <v>69627.9</v>
      </c>
      <c r="G18" s="36">
        <v>0</v>
      </c>
      <c r="H18" s="36">
        <v>67280.6</v>
      </c>
      <c r="I18" s="36">
        <v>0</v>
      </c>
      <c r="J18" s="36">
        <f t="shared" si="2"/>
        <v>96.62879391738085</v>
      </c>
      <c r="K18" s="71">
        <v>0</v>
      </c>
    </row>
    <row r="19" spans="1:11" ht="33">
      <c r="A19" s="10" t="s">
        <v>85</v>
      </c>
      <c r="B19" s="37"/>
      <c r="C19" s="4" t="s">
        <v>93</v>
      </c>
      <c r="D19" s="36">
        <f aca="true" t="shared" si="3" ref="D19:I19">D21+D22+D23</f>
        <v>487251.5</v>
      </c>
      <c r="E19" s="36">
        <f t="shared" si="3"/>
        <v>0</v>
      </c>
      <c r="F19" s="36">
        <f t="shared" si="3"/>
        <v>487251.5</v>
      </c>
      <c r="G19" s="36">
        <f t="shared" si="3"/>
        <v>0</v>
      </c>
      <c r="H19" s="36">
        <f t="shared" si="3"/>
        <v>486990.10000000003</v>
      </c>
      <c r="I19" s="36">
        <f t="shared" si="3"/>
        <v>0</v>
      </c>
      <c r="J19" s="36">
        <f t="shared" si="2"/>
        <v>99.94635214052703</v>
      </c>
      <c r="K19" s="71">
        <v>0</v>
      </c>
    </row>
    <row r="20" spans="1:11" ht="16.5">
      <c r="A20" s="10"/>
      <c r="B20" s="37"/>
      <c r="C20" s="21" t="s">
        <v>0</v>
      </c>
      <c r="D20" s="36"/>
      <c r="E20" s="36"/>
      <c r="F20" s="36"/>
      <c r="G20" s="36"/>
      <c r="H20" s="36"/>
      <c r="I20" s="36"/>
      <c r="J20" s="36"/>
      <c r="K20" s="71"/>
    </row>
    <row r="21" spans="1:11" ht="16.5">
      <c r="A21" s="10"/>
      <c r="B21" s="13" t="s">
        <v>72</v>
      </c>
      <c r="C21" s="4" t="s">
        <v>71</v>
      </c>
      <c r="D21" s="36">
        <v>261481</v>
      </c>
      <c r="E21" s="36">
        <v>0</v>
      </c>
      <c r="F21" s="36">
        <v>261481</v>
      </c>
      <c r="G21" s="36">
        <v>0</v>
      </c>
      <c r="H21" s="36">
        <v>261219.6</v>
      </c>
      <c r="I21" s="36">
        <v>0</v>
      </c>
      <c r="J21" s="36">
        <f t="shared" si="2"/>
        <v>99.90003097739415</v>
      </c>
      <c r="K21" s="71">
        <v>0</v>
      </c>
    </row>
    <row r="22" spans="1:11" ht="16.5">
      <c r="A22" s="10"/>
      <c r="B22" s="13" t="s">
        <v>6</v>
      </c>
      <c r="C22" s="4" t="s">
        <v>8</v>
      </c>
      <c r="D22" s="36">
        <v>150751.2</v>
      </c>
      <c r="E22" s="36">
        <v>0</v>
      </c>
      <c r="F22" s="36">
        <v>150751.2</v>
      </c>
      <c r="G22" s="36">
        <v>0</v>
      </c>
      <c r="H22" s="36">
        <v>150751.2</v>
      </c>
      <c r="I22" s="36">
        <v>0</v>
      </c>
      <c r="J22" s="36">
        <f t="shared" si="2"/>
        <v>100</v>
      </c>
      <c r="K22" s="71">
        <v>0</v>
      </c>
    </row>
    <row r="23" spans="1:11" ht="16.5">
      <c r="A23" s="10"/>
      <c r="B23" s="13" t="s">
        <v>99</v>
      </c>
      <c r="C23" s="4" t="s">
        <v>100</v>
      </c>
      <c r="D23" s="36">
        <v>75019.3</v>
      </c>
      <c r="E23" s="36">
        <v>0</v>
      </c>
      <c r="F23" s="36">
        <v>75019.3</v>
      </c>
      <c r="G23" s="36">
        <v>0</v>
      </c>
      <c r="H23" s="36">
        <v>75019.3</v>
      </c>
      <c r="I23" s="36">
        <v>0</v>
      </c>
      <c r="J23" s="36">
        <f t="shared" si="2"/>
        <v>100</v>
      </c>
      <c r="K23" s="71">
        <v>0</v>
      </c>
    </row>
    <row r="24" spans="1:11" ht="33">
      <c r="A24" s="14" t="s">
        <v>31</v>
      </c>
      <c r="B24" s="23"/>
      <c r="C24" s="24" t="s">
        <v>24</v>
      </c>
      <c r="D24" s="38">
        <f aca="true" t="shared" si="4" ref="D24:I24">D26+D27+D28+D29+D30+D35+D36+D37+D38+D39+D43+D44+D48+D49+D50+D51+D52+D53+D57+D58+D65+D66+D67+D68+D69+D70+D71+D72+D73+D74+D75+D76</f>
        <v>4211618.800000001</v>
      </c>
      <c r="E24" s="38">
        <f t="shared" si="4"/>
        <v>216555.5</v>
      </c>
      <c r="F24" s="38">
        <f t="shared" si="4"/>
        <v>4211620.800000001</v>
      </c>
      <c r="G24" s="38">
        <f t="shared" si="4"/>
        <v>216555.5</v>
      </c>
      <c r="H24" s="38">
        <f t="shared" si="4"/>
        <v>4154097.9</v>
      </c>
      <c r="I24" s="38">
        <f t="shared" si="4"/>
        <v>166235.5</v>
      </c>
      <c r="J24" s="38">
        <f t="shared" si="2"/>
        <v>98.63418615465093</v>
      </c>
      <c r="K24" s="72">
        <f>I24/G24*100</f>
        <v>76.76346248421305</v>
      </c>
    </row>
    <row r="25" spans="1:11" ht="16.5">
      <c r="A25" s="10"/>
      <c r="B25" s="11"/>
      <c r="C25" s="4" t="s">
        <v>0</v>
      </c>
      <c r="D25" s="36"/>
      <c r="E25" s="36"/>
      <c r="F25" s="36"/>
      <c r="G25" s="36"/>
      <c r="H25" s="36"/>
      <c r="I25" s="36"/>
      <c r="J25" s="36"/>
      <c r="K25" s="71"/>
    </row>
    <row r="26" spans="1:11" ht="48" customHeight="1">
      <c r="A26" s="10" t="s">
        <v>32</v>
      </c>
      <c r="B26" s="13" t="s">
        <v>5</v>
      </c>
      <c r="C26" s="4" t="s">
        <v>2</v>
      </c>
      <c r="D26" s="36">
        <v>11306.7</v>
      </c>
      <c r="E26" s="36">
        <v>0</v>
      </c>
      <c r="F26" s="36">
        <v>11306.7</v>
      </c>
      <c r="G26" s="36">
        <v>0</v>
      </c>
      <c r="H26" s="36">
        <v>11305.9</v>
      </c>
      <c r="I26" s="36">
        <v>0</v>
      </c>
      <c r="J26" s="36">
        <f t="shared" si="2"/>
        <v>99.99292454916112</v>
      </c>
      <c r="K26" s="71">
        <v>0</v>
      </c>
    </row>
    <row r="27" spans="1:11" ht="49.5">
      <c r="A27" s="10" t="s">
        <v>33</v>
      </c>
      <c r="B27" s="13" t="s">
        <v>5</v>
      </c>
      <c r="C27" s="4" t="s">
        <v>67</v>
      </c>
      <c r="D27" s="36">
        <v>147</v>
      </c>
      <c r="E27" s="36">
        <v>0</v>
      </c>
      <c r="F27" s="36">
        <v>147</v>
      </c>
      <c r="G27" s="36">
        <v>0</v>
      </c>
      <c r="H27" s="36">
        <v>147</v>
      </c>
      <c r="I27" s="36">
        <v>0</v>
      </c>
      <c r="J27" s="36">
        <f t="shared" si="2"/>
        <v>100</v>
      </c>
      <c r="K27" s="71">
        <v>0</v>
      </c>
    </row>
    <row r="28" spans="1:11" ht="49.5">
      <c r="A28" s="10" t="s">
        <v>34</v>
      </c>
      <c r="B28" s="13" t="s">
        <v>69</v>
      </c>
      <c r="C28" s="4" t="s">
        <v>3</v>
      </c>
      <c r="D28" s="36">
        <v>35849</v>
      </c>
      <c r="E28" s="36">
        <v>0</v>
      </c>
      <c r="F28" s="36">
        <v>35849</v>
      </c>
      <c r="G28" s="36">
        <v>0</v>
      </c>
      <c r="H28" s="36">
        <v>34726.6</v>
      </c>
      <c r="I28" s="36">
        <v>0</v>
      </c>
      <c r="J28" s="36">
        <f t="shared" si="2"/>
        <v>96.86908979329966</v>
      </c>
      <c r="K28" s="71">
        <v>0</v>
      </c>
    </row>
    <row r="29" spans="1:11" ht="49.5">
      <c r="A29" s="10" t="s">
        <v>35</v>
      </c>
      <c r="B29" s="13" t="s">
        <v>5</v>
      </c>
      <c r="C29" s="4" t="s">
        <v>19</v>
      </c>
      <c r="D29" s="36">
        <v>5277.8</v>
      </c>
      <c r="E29" s="36">
        <v>0</v>
      </c>
      <c r="F29" s="36">
        <v>5277.8</v>
      </c>
      <c r="G29" s="36">
        <v>0</v>
      </c>
      <c r="H29" s="36">
        <v>4519.4</v>
      </c>
      <c r="I29" s="36">
        <v>0</v>
      </c>
      <c r="J29" s="36">
        <f t="shared" si="2"/>
        <v>85.63037629315244</v>
      </c>
      <c r="K29" s="71">
        <v>0</v>
      </c>
    </row>
    <row r="30" spans="1:11" ht="120.75" customHeight="1">
      <c r="A30" s="10" t="s">
        <v>36</v>
      </c>
      <c r="B30" s="13"/>
      <c r="C30" s="15" t="s">
        <v>86</v>
      </c>
      <c r="D30" s="36">
        <f aca="true" t="shared" si="5" ref="D30:I30">D32+D33+D34</f>
        <v>2426161.4000000004</v>
      </c>
      <c r="E30" s="36">
        <f t="shared" si="5"/>
        <v>3656.4</v>
      </c>
      <c r="F30" s="36">
        <f t="shared" si="5"/>
        <v>2426161.4000000004</v>
      </c>
      <c r="G30" s="36">
        <f t="shared" si="5"/>
        <v>3656.4</v>
      </c>
      <c r="H30" s="36">
        <f t="shared" si="5"/>
        <v>2425640.7</v>
      </c>
      <c r="I30" s="36">
        <f t="shared" si="5"/>
        <v>3656.4</v>
      </c>
      <c r="J30" s="36">
        <f t="shared" si="2"/>
        <v>99.97853811374627</v>
      </c>
      <c r="K30" s="71">
        <f>I30/G30*100</f>
        <v>100</v>
      </c>
    </row>
    <row r="31" spans="1:11" ht="16.5">
      <c r="A31" s="10"/>
      <c r="B31" s="13"/>
      <c r="C31" s="4" t="s">
        <v>0</v>
      </c>
      <c r="D31" s="36"/>
      <c r="E31" s="36"/>
      <c r="F31" s="36"/>
      <c r="G31" s="36"/>
      <c r="H31" s="36"/>
      <c r="I31" s="36"/>
      <c r="J31" s="36"/>
      <c r="K31" s="71"/>
    </row>
    <row r="32" spans="1:11" ht="16.5">
      <c r="A32" s="10"/>
      <c r="B32" s="13" t="s">
        <v>6</v>
      </c>
      <c r="C32" s="4" t="s">
        <v>8</v>
      </c>
      <c r="D32" s="36">
        <v>2398287.2</v>
      </c>
      <c r="E32" s="36">
        <v>3642.6</v>
      </c>
      <c r="F32" s="36">
        <v>2398287.2</v>
      </c>
      <c r="G32" s="36">
        <v>3642.6</v>
      </c>
      <c r="H32" s="36">
        <v>2397795.5</v>
      </c>
      <c r="I32" s="36">
        <v>3642.6</v>
      </c>
      <c r="J32" s="36">
        <f t="shared" si="2"/>
        <v>99.97949786831201</v>
      </c>
      <c r="K32" s="71">
        <f>I32/G32*100</f>
        <v>100</v>
      </c>
    </row>
    <row r="33" spans="1:11" ht="16.5">
      <c r="A33" s="10"/>
      <c r="B33" s="13" t="s">
        <v>7</v>
      </c>
      <c r="C33" s="4" t="s">
        <v>9</v>
      </c>
      <c r="D33" s="36">
        <v>22250.5</v>
      </c>
      <c r="E33" s="36">
        <v>0</v>
      </c>
      <c r="F33" s="36">
        <v>22250.5</v>
      </c>
      <c r="G33" s="36">
        <v>0</v>
      </c>
      <c r="H33" s="36">
        <v>22221.5</v>
      </c>
      <c r="I33" s="36">
        <v>0</v>
      </c>
      <c r="J33" s="36">
        <f t="shared" si="2"/>
        <v>99.8696658502056</v>
      </c>
      <c r="K33" s="71">
        <v>0</v>
      </c>
    </row>
    <row r="34" spans="1:11" ht="16.5">
      <c r="A34" s="10"/>
      <c r="B34" s="13" t="s">
        <v>146</v>
      </c>
      <c r="C34" s="4" t="s">
        <v>147</v>
      </c>
      <c r="D34" s="36">
        <v>5623.7</v>
      </c>
      <c r="E34" s="36">
        <v>13.8</v>
      </c>
      <c r="F34" s="36">
        <v>5623.7</v>
      </c>
      <c r="G34" s="36">
        <v>13.8</v>
      </c>
      <c r="H34" s="36">
        <v>5623.7</v>
      </c>
      <c r="I34" s="36">
        <v>13.8</v>
      </c>
      <c r="J34" s="36">
        <f t="shared" si="2"/>
        <v>100</v>
      </c>
      <c r="K34" s="71">
        <f>I34/G34*100</f>
        <v>100</v>
      </c>
    </row>
    <row r="35" spans="1:11" ht="122.25" customHeight="1">
      <c r="A35" s="10" t="s">
        <v>37</v>
      </c>
      <c r="B35" s="13" t="s">
        <v>10</v>
      </c>
      <c r="C35" s="4" t="s">
        <v>25</v>
      </c>
      <c r="D35" s="36">
        <v>2971.2</v>
      </c>
      <c r="E35" s="36">
        <v>0</v>
      </c>
      <c r="F35" s="36">
        <v>2971.2</v>
      </c>
      <c r="G35" s="36">
        <v>0</v>
      </c>
      <c r="H35" s="36">
        <v>2949.1</v>
      </c>
      <c r="I35" s="36">
        <v>0</v>
      </c>
      <c r="J35" s="36">
        <f t="shared" si="2"/>
        <v>99.25619278406032</v>
      </c>
      <c r="K35" s="71">
        <v>0</v>
      </c>
    </row>
    <row r="36" spans="1:11" ht="135" customHeight="1">
      <c r="A36" s="10" t="s">
        <v>38</v>
      </c>
      <c r="B36" s="13" t="s">
        <v>11</v>
      </c>
      <c r="C36" s="4" t="s">
        <v>26</v>
      </c>
      <c r="D36" s="36">
        <v>1680</v>
      </c>
      <c r="E36" s="36">
        <v>0</v>
      </c>
      <c r="F36" s="36">
        <v>1680</v>
      </c>
      <c r="G36" s="36">
        <v>0</v>
      </c>
      <c r="H36" s="36">
        <v>1679.4</v>
      </c>
      <c r="I36" s="36">
        <v>0</v>
      </c>
      <c r="J36" s="36">
        <f t="shared" si="2"/>
        <v>99.96428571428572</v>
      </c>
      <c r="K36" s="71">
        <v>0</v>
      </c>
    </row>
    <row r="37" spans="1:11" ht="100.5" customHeight="1">
      <c r="A37" s="10" t="s">
        <v>39</v>
      </c>
      <c r="B37" s="13" t="s">
        <v>11</v>
      </c>
      <c r="C37" s="4" t="s">
        <v>27</v>
      </c>
      <c r="D37" s="36">
        <v>71896.5</v>
      </c>
      <c r="E37" s="36">
        <v>0</v>
      </c>
      <c r="F37" s="36">
        <v>71898.5</v>
      </c>
      <c r="G37" s="36">
        <v>0</v>
      </c>
      <c r="H37" s="36">
        <v>71821.5</v>
      </c>
      <c r="I37" s="36"/>
      <c r="J37" s="36">
        <f t="shared" si="2"/>
        <v>99.89290458076316</v>
      </c>
      <c r="K37" s="71">
        <v>0</v>
      </c>
    </row>
    <row r="38" spans="1:11" ht="66">
      <c r="A38" s="10" t="s">
        <v>40</v>
      </c>
      <c r="B38" s="13" t="s">
        <v>10</v>
      </c>
      <c r="C38" s="4" t="s">
        <v>28</v>
      </c>
      <c r="D38" s="36">
        <v>1462</v>
      </c>
      <c r="E38" s="36">
        <v>0</v>
      </c>
      <c r="F38" s="36">
        <v>1462</v>
      </c>
      <c r="G38" s="36">
        <v>0</v>
      </c>
      <c r="H38" s="36">
        <v>718</v>
      </c>
      <c r="I38" s="36">
        <v>0</v>
      </c>
      <c r="J38" s="36">
        <f t="shared" si="2"/>
        <v>49.11080711354309</v>
      </c>
      <c r="K38" s="71">
        <v>0</v>
      </c>
    </row>
    <row r="39" spans="1:11" ht="134.25" customHeight="1">
      <c r="A39" s="10" t="s">
        <v>41</v>
      </c>
      <c r="B39" s="13"/>
      <c r="C39" s="4" t="s">
        <v>124</v>
      </c>
      <c r="D39" s="36">
        <f aca="true" t="shared" si="6" ref="D39:I39">D41+D42</f>
        <v>99858.29999999999</v>
      </c>
      <c r="E39" s="36">
        <f t="shared" si="6"/>
        <v>457.8</v>
      </c>
      <c r="F39" s="36">
        <f t="shared" si="6"/>
        <v>99858.29999999999</v>
      </c>
      <c r="G39" s="36">
        <f t="shared" si="6"/>
        <v>457.8</v>
      </c>
      <c r="H39" s="36">
        <f t="shared" si="6"/>
        <v>98172.79999999999</v>
      </c>
      <c r="I39" s="36">
        <f t="shared" si="6"/>
        <v>457.8</v>
      </c>
      <c r="J39" s="36">
        <f t="shared" si="2"/>
        <v>98.31210825740074</v>
      </c>
      <c r="K39" s="71">
        <f>I39/G39*100</f>
        <v>100</v>
      </c>
    </row>
    <row r="40" spans="1:11" ht="16.5">
      <c r="A40" s="10"/>
      <c r="B40" s="13"/>
      <c r="C40" s="4" t="s">
        <v>0</v>
      </c>
      <c r="D40" s="36"/>
      <c r="E40" s="36"/>
      <c r="F40" s="36"/>
      <c r="G40" s="36"/>
      <c r="H40" s="36"/>
      <c r="I40" s="36"/>
      <c r="J40" s="36"/>
      <c r="K40" s="71"/>
    </row>
    <row r="41" spans="1:11" ht="16.5">
      <c r="A41" s="10"/>
      <c r="B41" s="13" t="s">
        <v>12</v>
      </c>
      <c r="C41" s="4" t="s">
        <v>17</v>
      </c>
      <c r="D41" s="36">
        <v>98389.4</v>
      </c>
      <c r="E41" s="36">
        <v>457.8</v>
      </c>
      <c r="F41" s="36">
        <v>98389.4</v>
      </c>
      <c r="G41" s="36">
        <v>457.8</v>
      </c>
      <c r="H41" s="36">
        <v>96713.9</v>
      </c>
      <c r="I41" s="36">
        <v>457.8</v>
      </c>
      <c r="J41" s="36">
        <f t="shared" si="2"/>
        <v>98.29707265213528</v>
      </c>
      <c r="K41" s="71">
        <f>I41/G41*100</f>
        <v>100</v>
      </c>
    </row>
    <row r="42" spans="1:11" ht="16.5">
      <c r="A42" s="10"/>
      <c r="B42" s="13" t="s">
        <v>60</v>
      </c>
      <c r="C42" s="4" t="s">
        <v>61</v>
      </c>
      <c r="D42" s="36">
        <v>1468.9</v>
      </c>
      <c r="E42" s="36">
        <v>0</v>
      </c>
      <c r="F42" s="36">
        <v>1468.9</v>
      </c>
      <c r="G42" s="36">
        <v>0</v>
      </c>
      <c r="H42" s="36">
        <v>1458.9</v>
      </c>
      <c r="I42" s="36">
        <v>0</v>
      </c>
      <c r="J42" s="36">
        <f t="shared" si="2"/>
        <v>99.31921846279529</v>
      </c>
      <c r="K42" s="71">
        <v>0</v>
      </c>
    </row>
    <row r="43" spans="1:11" ht="135" customHeight="1">
      <c r="A43" s="10" t="s">
        <v>42</v>
      </c>
      <c r="B43" s="13" t="s">
        <v>12</v>
      </c>
      <c r="C43" s="4" t="s">
        <v>1</v>
      </c>
      <c r="D43" s="36">
        <v>16408</v>
      </c>
      <c r="E43" s="36">
        <v>0</v>
      </c>
      <c r="F43" s="36">
        <v>16408</v>
      </c>
      <c r="G43" s="36">
        <v>0</v>
      </c>
      <c r="H43" s="36">
        <v>16408</v>
      </c>
      <c r="I43" s="36">
        <v>0</v>
      </c>
      <c r="J43" s="36">
        <f t="shared" si="2"/>
        <v>100</v>
      </c>
      <c r="K43" s="71">
        <v>0</v>
      </c>
    </row>
    <row r="44" spans="1:11" ht="49.5">
      <c r="A44" s="10" t="s">
        <v>43</v>
      </c>
      <c r="B44" s="13"/>
      <c r="C44" s="4" t="s">
        <v>217</v>
      </c>
      <c r="D44" s="36">
        <f aca="true" t="shared" si="7" ref="D44:I44">D46+D47</f>
        <v>47303.9</v>
      </c>
      <c r="E44" s="36">
        <f t="shared" si="7"/>
        <v>0</v>
      </c>
      <c r="F44" s="36">
        <f t="shared" si="7"/>
        <v>47303.9</v>
      </c>
      <c r="G44" s="36">
        <f t="shared" si="7"/>
        <v>0</v>
      </c>
      <c r="H44" s="36">
        <f t="shared" si="7"/>
        <v>47292.4</v>
      </c>
      <c r="I44" s="36">
        <f t="shared" si="7"/>
        <v>0</v>
      </c>
      <c r="J44" s="36">
        <f t="shared" si="2"/>
        <v>99.97568910808623</v>
      </c>
      <c r="K44" s="71">
        <v>0</v>
      </c>
    </row>
    <row r="45" spans="1:11" ht="16.5">
      <c r="A45" s="10"/>
      <c r="B45" s="13"/>
      <c r="C45" s="4" t="s">
        <v>0</v>
      </c>
      <c r="D45" s="36"/>
      <c r="E45" s="36"/>
      <c r="F45" s="36"/>
      <c r="G45" s="36"/>
      <c r="H45" s="36"/>
      <c r="I45" s="36"/>
      <c r="J45" s="36"/>
      <c r="K45" s="71"/>
    </row>
    <row r="46" spans="1:11" ht="16.5">
      <c r="A46" s="10"/>
      <c r="B46" s="13" t="s">
        <v>6</v>
      </c>
      <c r="C46" s="4" t="s">
        <v>8</v>
      </c>
      <c r="D46" s="36">
        <v>47154</v>
      </c>
      <c r="E46" s="36">
        <v>0</v>
      </c>
      <c r="F46" s="36">
        <v>47154</v>
      </c>
      <c r="G46" s="36">
        <v>0</v>
      </c>
      <c r="H46" s="36">
        <v>47142.5</v>
      </c>
      <c r="I46" s="36">
        <v>0</v>
      </c>
      <c r="J46" s="36">
        <f t="shared" si="2"/>
        <v>99.97561182508376</v>
      </c>
      <c r="K46" s="71">
        <v>0</v>
      </c>
    </row>
    <row r="47" spans="1:11" ht="16.5">
      <c r="A47" s="10"/>
      <c r="B47" s="13" t="s">
        <v>146</v>
      </c>
      <c r="C47" s="4" t="s">
        <v>147</v>
      </c>
      <c r="D47" s="36">
        <v>149.9</v>
      </c>
      <c r="E47" s="36">
        <v>0</v>
      </c>
      <c r="F47" s="36">
        <v>149.9</v>
      </c>
      <c r="G47" s="36">
        <v>0</v>
      </c>
      <c r="H47" s="36">
        <v>149.9</v>
      </c>
      <c r="I47" s="36">
        <v>0</v>
      </c>
      <c r="J47" s="36">
        <f t="shared" si="2"/>
        <v>100</v>
      </c>
      <c r="K47" s="71">
        <v>0</v>
      </c>
    </row>
    <row r="48" spans="1:11" ht="99">
      <c r="A48" s="10" t="s">
        <v>44</v>
      </c>
      <c r="B48" s="13" t="s">
        <v>11</v>
      </c>
      <c r="C48" s="4" t="s">
        <v>55</v>
      </c>
      <c r="D48" s="36">
        <v>89601.9</v>
      </c>
      <c r="E48" s="36">
        <v>0</v>
      </c>
      <c r="F48" s="36">
        <v>89601.9</v>
      </c>
      <c r="G48" s="36">
        <v>0</v>
      </c>
      <c r="H48" s="36">
        <v>89601.9</v>
      </c>
      <c r="I48" s="36">
        <v>0</v>
      </c>
      <c r="J48" s="36">
        <f t="shared" si="2"/>
        <v>100</v>
      </c>
      <c r="K48" s="71">
        <v>0</v>
      </c>
    </row>
    <row r="49" spans="1:11" ht="66">
      <c r="A49" s="10" t="s">
        <v>45</v>
      </c>
      <c r="B49" s="13" t="s">
        <v>11</v>
      </c>
      <c r="C49" s="4" t="s">
        <v>68</v>
      </c>
      <c r="D49" s="36">
        <v>28796.2</v>
      </c>
      <c r="E49" s="36">
        <v>0</v>
      </c>
      <c r="F49" s="36">
        <v>28796.2</v>
      </c>
      <c r="G49" s="36">
        <v>0</v>
      </c>
      <c r="H49" s="36">
        <v>28796.2</v>
      </c>
      <c r="I49" s="36">
        <v>0</v>
      </c>
      <c r="J49" s="36">
        <f t="shared" si="2"/>
        <v>100</v>
      </c>
      <c r="K49" s="71">
        <v>0</v>
      </c>
    </row>
    <row r="50" spans="1:11" ht="87" customHeight="1">
      <c r="A50" s="10" t="s">
        <v>46</v>
      </c>
      <c r="B50" s="13" t="s">
        <v>14</v>
      </c>
      <c r="C50" s="4" t="s">
        <v>70</v>
      </c>
      <c r="D50" s="36">
        <v>82.3</v>
      </c>
      <c r="E50" s="36">
        <v>0</v>
      </c>
      <c r="F50" s="36">
        <v>82.3</v>
      </c>
      <c r="G50" s="36">
        <v>0</v>
      </c>
      <c r="H50" s="36">
        <v>82.3</v>
      </c>
      <c r="I50" s="36">
        <v>0</v>
      </c>
      <c r="J50" s="36">
        <f t="shared" si="2"/>
        <v>100</v>
      </c>
      <c r="K50" s="71">
        <v>0</v>
      </c>
    </row>
    <row r="51" spans="1:11" ht="33">
      <c r="A51" s="10" t="s">
        <v>47</v>
      </c>
      <c r="B51" s="13" t="s">
        <v>5</v>
      </c>
      <c r="C51" s="4" t="s">
        <v>20</v>
      </c>
      <c r="D51" s="36">
        <v>478.9</v>
      </c>
      <c r="E51" s="36">
        <v>0</v>
      </c>
      <c r="F51" s="36">
        <v>478.9</v>
      </c>
      <c r="G51" s="36">
        <v>0</v>
      </c>
      <c r="H51" s="36">
        <v>347.7</v>
      </c>
      <c r="I51" s="36">
        <v>0</v>
      </c>
      <c r="J51" s="36">
        <f t="shared" si="2"/>
        <v>72.60388390060555</v>
      </c>
      <c r="K51" s="71">
        <v>0</v>
      </c>
    </row>
    <row r="52" spans="1:11" ht="49.5">
      <c r="A52" s="10" t="s">
        <v>48</v>
      </c>
      <c r="B52" s="13" t="s">
        <v>69</v>
      </c>
      <c r="C52" s="4" t="s">
        <v>29</v>
      </c>
      <c r="D52" s="36">
        <v>479.8</v>
      </c>
      <c r="E52" s="36">
        <v>0</v>
      </c>
      <c r="F52" s="36">
        <v>479.8</v>
      </c>
      <c r="G52" s="36">
        <v>0</v>
      </c>
      <c r="H52" s="36">
        <v>479.8</v>
      </c>
      <c r="I52" s="36">
        <v>0</v>
      </c>
      <c r="J52" s="36">
        <f t="shared" si="2"/>
        <v>100</v>
      </c>
      <c r="K52" s="71">
        <v>0</v>
      </c>
    </row>
    <row r="53" spans="1:11" ht="133.5" customHeight="1">
      <c r="A53" s="10" t="s">
        <v>49</v>
      </c>
      <c r="B53" s="13"/>
      <c r="C53" s="4" t="s">
        <v>125</v>
      </c>
      <c r="D53" s="36">
        <f aca="true" t="shared" si="8" ref="D53:I53">D55+D56</f>
        <v>3608.8</v>
      </c>
      <c r="E53" s="36">
        <f t="shared" si="8"/>
        <v>70.6</v>
      </c>
      <c r="F53" s="36">
        <f t="shared" si="8"/>
        <v>3608.8</v>
      </c>
      <c r="G53" s="36">
        <f t="shared" si="8"/>
        <v>70.6</v>
      </c>
      <c r="H53" s="36">
        <f t="shared" si="8"/>
        <v>3601.5</v>
      </c>
      <c r="I53" s="36">
        <f t="shared" si="8"/>
        <v>70.6</v>
      </c>
      <c r="J53" s="36">
        <f t="shared" si="2"/>
        <v>99.79771669252938</v>
      </c>
      <c r="K53" s="71">
        <f>I53/G53*100</f>
        <v>100</v>
      </c>
    </row>
    <row r="54" spans="1:11" ht="16.5">
      <c r="A54" s="10"/>
      <c r="B54" s="13"/>
      <c r="C54" s="4" t="s">
        <v>0</v>
      </c>
      <c r="D54" s="36"/>
      <c r="E54" s="36"/>
      <c r="F54" s="36"/>
      <c r="G54" s="36"/>
      <c r="H54" s="36"/>
      <c r="I54" s="36"/>
      <c r="J54" s="36"/>
      <c r="K54" s="71"/>
    </row>
    <row r="55" spans="1:11" ht="16.5">
      <c r="A55" s="10"/>
      <c r="B55" s="13" t="s">
        <v>72</v>
      </c>
      <c r="C55" s="4" t="s">
        <v>71</v>
      </c>
      <c r="D55" s="36">
        <v>1540</v>
      </c>
      <c r="E55" s="36">
        <v>20</v>
      </c>
      <c r="F55" s="36">
        <v>1540</v>
      </c>
      <c r="G55" s="36">
        <v>20</v>
      </c>
      <c r="H55" s="36">
        <v>1540</v>
      </c>
      <c r="I55" s="36">
        <v>20</v>
      </c>
      <c r="J55" s="36">
        <f t="shared" si="2"/>
        <v>100</v>
      </c>
      <c r="K55" s="71">
        <f>I55/G55*100</f>
        <v>100</v>
      </c>
    </row>
    <row r="56" spans="1:11" ht="16.5">
      <c r="A56" s="10"/>
      <c r="B56" s="13" t="s">
        <v>6</v>
      </c>
      <c r="C56" s="4" t="s">
        <v>8</v>
      </c>
      <c r="D56" s="36">
        <v>2068.8</v>
      </c>
      <c r="E56" s="36">
        <v>50.6</v>
      </c>
      <c r="F56" s="36">
        <v>2068.8</v>
      </c>
      <c r="G56" s="36">
        <v>50.6</v>
      </c>
      <c r="H56" s="36">
        <v>2061.5</v>
      </c>
      <c r="I56" s="36">
        <v>50.6</v>
      </c>
      <c r="J56" s="36">
        <f t="shared" si="2"/>
        <v>99.64713843774167</v>
      </c>
      <c r="K56" s="71">
        <f>I56/G56*100</f>
        <v>100</v>
      </c>
    </row>
    <row r="57" spans="1:11" ht="49.5">
      <c r="A57" s="10" t="s">
        <v>73</v>
      </c>
      <c r="B57" s="13" t="s">
        <v>5</v>
      </c>
      <c r="C57" s="4" t="s">
        <v>30</v>
      </c>
      <c r="D57" s="36">
        <v>478.7</v>
      </c>
      <c r="E57" s="36">
        <v>0</v>
      </c>
      <c r="F57" s="36">
        <v>478.7</v>
      </c>
      <c r="G57" s="36">
        <v>0</v>
      </c>
      <c r="H57" s="36">
        <v>478.7</v>
      </c>
      <c r="I57" s="36">
        <v>0</v>
      </c>
      <c r="J57" s="36">
        <f t="shared" si="2"/>
        <v>100</v>
      </c>
      <c r="K57" s="71">
        <v>0</v>
      </c>
    </row>
    <row r="58" spans="1:11" ht="233.25" customHeight="1">
      <c r="A58" s="10" t="s">
        <v>50</v>
      </c>
      <c r="B58" s="13"/>
      <c r="C58" s="4" t="s">
        <v>127</v>
      </c>
      <c r="D58" s="36">
        <f aca="true" t="shared" si="9" ref="D58:I58">D60+D61+D62+D63+D64</f>
        <v>844434</v>
      </c>
      <c r="E58" s="36">
        <f t="shared" si="9"/>
        <v>0</v>
      </c>
      <c r="F58" s="36">
        <f t="shared" si="9"/>
        <v>844434</v>
      </c>
      <c r="G58" s="36">
        <f t="shared" si="9"/>
        <v>0</v>
      </c>
      <c r="H58" s="36">
        <f t="shared" si="9"/>
        <v>843714.0000000001</v>
      </c>
      <c r="I58" s="36">
        <f t="shared" si="9"/>
        <v>0</v>
      </c>
      <c r="J58" s="36">
        <f t="shared" si="2"/>
        <v>99.9147357875216</v>
      </c>
      <c r="K58" s="71">
        <v>0</v>
      </c>
    </row>
    <row r="59" spans="1:11" ht="16.5">
      <c r="A59" s="10"/>
      <c r="B59" s="13"/>
      <c r="C59" s="4" t="s">
        <v>0</v>
      </c>
      <c r="D59" s="36"/>
      <c r="E59" s="36"/>
      <c r="F59" s="36"/>
      <c r="G59" s="36"/>
      <c r="H59" s="36"/>
      <c r="I59" s="36"/>
      <c r="J59" s="36"/>
      <c r="K59" s="71"/>
    </row>
    <row r="60" spans="1:11" ht="16.5">
      <c r="A60" s="10"/>
      <c r="B60" s="13" t="s">
        <v>62</v>
      </c>
      <c r="C60" s="4" t="s">
        <v>63</v>
      </c>
      <c r="D60" s="36">
        <v>155899.9</v>
      </c>
      <c r="E60" s="36">
        <v>0</v>
      </c>
      <c r="F60" s="36">
        <v>155899.9</v>
      </c>
      <c r="G60" s="36">
        <v>0</v>
      </c>
      <c r="H60" s="36">
        <v>155833.8</v>
      </c>
      <c r="I60" s="36">
        <v>0</v>
      </c>
      <c r="J60" s="36">
        <f t="shared" si="2"/>
        <v>99.95760099910262</v>
      </c>
      <c r="K60" s="71">
        <v>0</v>
      </c>
    </row>
    <row r="61" spans="1:11" ht="16.5">
      <c r="A61" s="10"/>
      <c r="B61" s="13" t="s">
        <v>12</v>
      </c>
      <c r="C61" s="4" t="s">
        <v>17</v>
      </c>
      <c r="D61" s="36">
        <v>135107.8</v>
      </c>
      <c r="E61" s="36">
        <v>0</v>
      </c>
      <c r="F61" s="36">
        <v>135107.8</v>
      </c>
      <c r="G61" s="36">
        <v>0</v>
      </c>
      <c r="H61" s="36">
        <v>135107.6</v>
      </c>
      <c r="I61" s="36">
        <v>0</v>
      </c>
      <c r="J61" s="36">
        <f t="shared" si="2"/>
        <v>99.99985197005653</v>
      </c>
      <c r="K61" s="71">
        <v>0</v>
      </c>
    </row>
    <row r="62" spans="1:11" ht="16.5">
      <c r="A62" s="10"/>
      <c r="B62" s="13" t="s">
        <v>13</v>
      </c>
      <c r="C62" s="4" t="s">
        <v>16</v>
      </c>
      <c r="D62" s="36">
        <v>143870.9</v>
      </c>
      <c r="E62" s="36">
        <v>0</v>
      </c>
      <c r="F62" s="36">
        <v>143870.9</v>
      </c>
      <c r="G62" s="36">
        <v>0</v>
      </c>
      <c r="H62" s="36">
        <v>143870.8</v>
      </c>
      <c r="I62" s="36">
        <v>0</v>
      </c>
      <c r="J62" s="36">
        <f t="shared" si="2"/>
        <v>99.99993049324081</v>
      </c>
      <c r="K62" s="71">
        <v>0</v>
      </c>
    </row>
    <row r="63" spans="1:11" ht="16.5">
      <c r="A63" s="10"/>
      <c r="B63" s="13" t="s">
        <v>60</v>
      </c>
      <c r="C63" s="4" t="s">
        <v>61</v>
      </c>
      <c r="D63" s="36">
        <v>401713</v>
      </c>
      <c r="E63" s="36">
        <v>0</v>
      </c>
      <c r="F63" s="36">
        <v>401713</v>
      </c>
      <c r="G63" s="36">
        <v>0</v>
      </c>
      <c r="H63" s="36">
        <v>401059.4</v>
      </c>
      <c r="I63" s="36">
        <v>0</v>
      </c>
      <c r="J63" s="36">
        <f t="shared" si="2"/>
        <v>99.83729677655441</v>
      </c>
      <c r="K63" s="71">
        <v>0</v>
      </c>
    </row>
    <row r="64" spans="1:11" ht="16.5">
      <c r="A64" s="10"/>
      <c r="B64" s="13" t="s">
        <v>146</v>
      </c>
      <c r="C64" s="39" t="s">
        <v>147</v>
      </c>
      <c r="D64" s="36">
        <v>7842.4</v>
      </c>
      <c r="E64" s="36">
        <v>0</v>
      </c>
      <c r="F64" s="36">
        <v>7842.4</v>
      </c>
      <c r="G64" s="36">
        <v>0</v>
      </c>
      <c r="H64" s="36">
        <v>7842.4</v>
      </c>
      <c r="I64" s="36">
        <v>0</v>
      </c>
      <c r="J64" s="36">
        <f t="shared" si="2"/>
        <v>100</v>
      </c>
      <c r="K64" s="71">
        <v>0</v>
      </c>
    </row>
    <row r="65" spans="1:11" ht="82.5">
      <c r="A65" s="16" t="s">
        <v>51</v>
      </c>
      <c r="B65" s="13" t="s">
        <v>15</v>
      </c>
      <c r="C65" s="4" t="s">
        <v>121</v>
      </c>
      <c r="D65" s="36">
        <v>386</v>
      </c>
      <c r="E65" s="36">
        <v>0</v>
      </c>
      <c r="F65" s="36">
        <v>386</v>
      </c>
      <c r="G65" s="36">
        <v>0</v>
      </c>
      <c r="H65" s="36">
        <v>378.8</v>
      </c>
      <c r="I65" s="36">
        <v>0</v>
      </c>
      <c r="J65" s="36">
        <f t="shared" si="2"/>
        <v>98.13471502590674</v>
      </c>
      <c r="K65" s="71">
        <v>0</v>
      </c>
    </row>
    <row r="66" spans="1:11" ht="66">
      <c r="A66" s="16" t="s">
        <v>52</v>
      </c>
      <c r="B66" s="13" t="s">
        <v>11</v>
      </c>
      <c r="C66" s="4" t="s">
        <v>64</v>
      </c>
      <c r="D66" s="36">
        <v>450</v>
      </c>
      <c r="E66" s="36">
        <v>0</v>
      </c>
      <c r="F66" s="36">
        <v>450</v>
      </c>
      <c r="G66" s="36">
        <v>0</v>
      </c>
      <c r="H66" s="36">
        <v>407.6</v>
      </c>
      <c r="I66" s="36">
        <v>0</v>
      </c>
      <c r="J66" s="36">
        <f t="shared" si="2"/>
        <v>90.57777777777778</v>
      </c>
      <c r="K66" s="71">
        <v>0</v>
      </c>
    </row>
    <row r="67" spans="1:11" ht="82.5">
      <c r="A67" s="16" t="s">
        <v>53</v>
      </c>
      <c r="B67" s="13" t="s">
        <v>11</v>
      </c>
      <c r="C67" s="4" t="s">
        <v>65</v>
      </c>
      <c r="D67" s="36">
        <v>700</v>
      </c>
      <c r="E67" s="36">
        <v>0</v>
      </c>
      <c r="F67" s="36">
        <v>700</v>
      </c>
      <c r="G67" s="36">
        <v>0</v>
      </c>
      <c r="H67" s="36">
        <v>404.1</v>
      </c>
      <c r="I67" s="36">
        <v>0</v>
      </c>
      <c r="J67" s="36">
        <f t="shared" si="2"/>
        <v>57.72857142857143</v>
      </c>
      <c r="K67" s="71">
        <v>0</v>
      </c>
    </row>
    <row r="68" spans="1:11" ht="115.5">
      <c r="A68" s="16" t="s">
        <v>54</v>
      </c>
      <c r="B68" s="13" t="s">
        <v>10</v>
      </c>
      <c r="C68" s="4" t="s">
        <v>66</v>
      </c>
      <c r="D68" s="36">
        <v>15.6</v>
      </c>
      <c r="E68" s="36">
        <v>0</v>
      </c>
      <c r="F68" s="36">
        <v>15.6</v>
      </c>
      <c r="G68" s="36">
        <v>0</v>
      </c>
      <c r="H68" s="36">
        <v>15.6</v>
      </c>
      <c r="I68" s="36">
        <v>0</v>
      </c>
      <c r="J68" s="36">
        <f t="shared" si="2"/>
        <v>100</v>
      </c>
      <c r="K68" s="71">
        <v>0</v>
      </c>
    </row>
    <row r="69" spans="1:11" ht="204" customHeight="1">
      <c r="A69" s="16" t="s">
        <v>118</v>
      </c>
      <c r="B69" s="13" t="s">
        <v>10</v>
      </c>
      <c r="C69" s="4" t="s">
        <v>122</v>
      </c>
      <c r="D69" s="36">
        <v>1011.5</v>
      </c>
      <c r="E69" s="36">
        <v>0</v>
      </c>
      <c r="F69" s="36">
        <v>1011.5</v>
      </c>
      <c r="G69" s="36">
        <v>0</v>
      </c>
      <c r="H69" s="36">
        <v>988</v>
      </c>
      <c r="I69" s="36">
        <v>0</v>
      </c>
      <c r="J69" s="36">
        <f t="shared" si="2"/>
        <v>97.67671774592189</v>
      </c>
      <c r="K69" s="71">
        <v>0</v>
      </c>
    </row>
    <row r="70" spans="1:11" ht="66">
      <c r="A70" s="16" t="s">
        <v>74</v>
      </c>
      <c r="B70" s="13" t="s">
        <v>22</v>
      </c>
      <c r="C70" s="4" t="s">
        <v>123</v>
      </c>
      <c r="D70" s="36">
        <v>240830.2</v>
      </c>
      <c r="E70" s="36">
        <v>0</v>
      </c>
      <c r="F70" s="36">
        <v>240830.2</v>
      </c>
      <c r="G70" s="36">
        <v>0</v>
      </c>
      <c r="H70" s="36">
        <v>239857.2</v>
      </c>
      <c r="I70" s="36">
        <v>0</v>
      </c>
      <c r="J70" s="36">
        <f t="shared" si="2"/>
        <v>99.59598090272732</v>
      </c>
      <c r="K70" s="71">
        <v>0</v>
      </c>
    </row>
    <row r="71" spans="1:11" ht="82.5">
      <c r="A71" s="16" t="s">
        <v>75</v>
      </c>
      <c r="B71" s="13" t="s">
        <v>60</v>
      </c>
      <c r="C71" s="4" t="s">
        <v>151</v>
      </c>
      <c r="D71" s="36">
        <v>217579.7</v>
      </c>
      <c r="E71" s="36">
        <v>160960.2</v>
      </c>
      <c r="F71" s="36">
        <v>217579.7</v>
      </c>
      <c r="G71" s="36">
        <v>160960.2</v>
      </c>
      <c r="H71" s="36">
        <v>217579.6</v>
      </c>
      <c r="I71" s="36">
        <v>160960.2</v>
      </c>
      <c r="J71" s="36">
        <f t="shared" si="2"/>
        <v>99.99995403983</v>
      </c>
      <c r="K71" s="71">
        <f>I71/G71*100</f>
        <v>100</v>
      </c>
    </row>
    <row r="72" spans="1:11" ht="336" customHeight="1">
      <c r="A72" s="16" t="s">
        <v>76</v>
      </c>
      <c r="B72" s="13" t="s">
        <v>12</v>
      </c>
      <c r="C72" s="22" t="s">
        <v>144</v>
      </c>
      <c r="D72" s="36">
        <v>200</v>
      </c>
      <c r="E72" s="36">
        <v>0</v>
      </c>
      <c r="F72" s="36">
        <v>200</v>
      </c>
      <c r="G72" s="36">
        <v>0</v>
      </c>
      <c r="H72" s="36">
        <v>187.3</v>
      </c>
      <c r="I72" s="36"/>
      <c r="J72" s="36">
        <f t="shared" si="2"/>
        <v>93.65</v>
      </c>
      <c r="K72" s="71">
        <v>0</v>
      </c>
    </row>
    <row r="73" spans="1:11" ht="48.75" customHeight="1">
      <c r="A73" s="16" t="s">
        <v>97</v>
      </c>
      <c r="B73" s="13" t="s">
        <v>60</v>
      </c>
      <c r="C73" s="22" t="s">
        <v>214</v>
      </c>
      <c r="D73" s="36">
        <v>1940.4</v>
      </c>
      <c r="E73" s="36">
        <v>1090.5</v>
      </c>
      <c r="F73" s="36">
        <v>1940.4</v>
      </c>
      <c r="G73" s="36">
        <v>1090.5</v>
      </c>
      <c r="H73" s="36">
        <v>1940.4</v>
      </c>
      <c r="I73" s="36">
        <v>1090.5</v>
      </c>
      <c r="J73" s="36">
        <f t="shared" si="2"/>
        <v>100</v>
      </c>
      <c r="K73" s="71">
        <f>I73/G73*100</f>
        <v>100</v>
      </c>
    </row>
    <row r="74" spans="1:11" s="40" customFormat="1" ht="68.25" customHeight="1">
      <c r="A74" s="10" t="s">
        <v>136</v>
      </c>
      <c r="B74" s="11" t="s">
        <v>6</v>
      </c>
      <c r="C74" s="4" t="s">
        <v>162</v>
      </c>
      <c r="D74" s="36">
        <v>9709.1</v>
      </c>
      <c r="E74" s="36">
        <v>0</v>
      </c>
      <c r="F74" s="36">
        <v>9709.1</v>
      </c>
      <c r="G74" s="36">
        <v>0</v>
      </c>
      <c r="H74" s="36">
        <v>9709.1</v>
      </c>
      <c r="I74" s="36">
        <v>0</v>
      </c>
      <c r="J74" s="36">
        <f t="shared" si="2"/>
        <v>100</v>
      </c>
      <c r="K74" s="71">
        <v>0</v>
      </c>
    </row>
    <row r="75" spans="1:11" s="40" customFormat="1" ht="68.25" customHeight="1">
      <c r="A75" s="10" t="s">
        <v>188</v>
      </c>
      <c r="B75" s="55" t="s">
        <v>10</v>
      </c>
      <c r="C75" s="56" t="s">
        <v>166</v>
      </c>
      <c r="D75" s="57">
        <v>50320</v>
      </c>
      <c r="E75" s="57">
        <v>50320</v>
      </c>
      <c r="F75" s="57">
        <v>50320</v>
      </c>
      <c r="G75" s="57">
        <v>50320</v>
      </c>
      <c r="H75" s="57">
        <v>0</v>
      </c>
      <c r="I75" s="57">
        <v>0</v>
      </c>
      <c r="J75" s="57">
        <f t="shared" si="2"/>
        <v>0</v>
      </c>
      <c r="K75" s="73">
        <f>I75/G75*100</f>
        <v>0</v>
      </c>
    </row>
    <row r="76" spans="1:11" s="40" customFormat="1" ht="153" customHeight="1">
      <c r="A76" s="59" t="s">
        <v>189</v>
      </c>
      <c r="B76" s="55" t="s">
        <v>15</v>
      </c>
      <c r="C76" s="56" t="s">
        <v>172</v>
      </c>
      <c r="D76" s="57">
        <f aca="true" t="shared" si="10" ref="D76:I76">D78+D79</f>
        <v>193.89999999999998</v>
      </c>
      <c r="E76" s="57">
        <f t="shared" si="10"/>
        <v>0</v>
      </c>
      <c r="F76" s="57">
        <f t="shared" si="10"/>
        <v>193.89999999999998</v>
      </c>
      <c r="G76" s="57">
        <f t="shared" si="10"/>
        <v>0</v>
      </c>
      <c r="H76" s="57">
        <f t="shared" si="10"/>
        <v>147.3</v>
      </c>
      <c r="I76" s="57">
        <f t="shared" si="10"/>
        <v>0</v>
      </c>
      <c r="J76" s="57">
        <f t="shared" si="2"/>
        <v>75.96699329551316</v>
      </c>
      <c r="K76" s="73">
        <v>0</v>
      </c>
    </row>
    <row r="77" spans="1:11" s="40" customFormat="1" ht="16.5">
      <c r="A77" s="59"/>
      <c r="B77" s="55"/>
      <c r="C77" s="56" t="s">
        <v>180</v>
      </c>
      <c r="D77" s="57"/>
      <c r="E77" s="57"/>
      <c r="F77" s="57"/>
      <c r="G77" s="57"/>
      <c r="H77" s="57"/>
      <c r="I77" s="57"/>
      <c r="J77" s="57"/>
      <c r="K77" s="73"/>
    </row>
    <row r="78" spans="1:11" s="40" customFormat="1" ht="21" customHeight="1">
      <c r="A78" s="60" t="s">
        <v>190</v>
      </c>
      <c r="B78" s="61"/>
      <c r="C78" s="62" t="s">
        <v>171</v>
      </c>
      <c r="D78" s="57">
        <v>177.2</v>
      </c>
      <c r="E78" s="57">
        <v>0</v>
      </c>
      <c r="F78" s="57">
        <v>177.2</v>
      </c>
      <c r="G78" s="57">
        <v>0</v>
      </c>
      <c r="H78" s="57">
        <v>139.9</v>
      </c>
      <c r="I78" s="57">
        <v>0</v>
      </c>
      <c r="J78" s="57">
        <f t="shared" si="2"/>
        <v>78.95033860045147</v>
      </c>
      <c r="K78" s="73">
        <v>0</v>
      </c>
    </row>
    <row r="79" spans="1:11" s="40" customFormat="1" ht="19.5" customHeight="1">
      <c r="A79" s="60" t="s">
        <v>191</v>
      </c>
      <c r="B79" s="61"/>
      <c r="C79" s="62" t="s">
        <v>139</v>
      </c>
      <c r="D79" s="57">
        <v>16.7</v>
      </c>
      <c r="E79" s="57">
        <v>0</v>
      </c>
      <c r="F79" s="57">
        <v>16.7</v>
      </c>
      <c r="G79" s="57">
        <v>0</v>
      </c>
      <c r="H79" s="57">
        <v>7.4</v>
      </c>
      <c r="I79" s="57">
        <v>0</v>
      </c>
      <c r="J79" s="57">
        <f aca="true" t="shared" si="11" ref="J79:J142">H79/F79*100</f>
        <v>44.311377245508986</v>
      </c>
      <c r="K79" s="73">
        <v>0</v>
      </c>
    </row>
    <row r="80" spans="1:11" ht="33">
      <c r="A80" s="14" t="s">
        <v>79</v>
      </c>
      <c r="B80" s="17"/>
      <c r="C80" s="41" t="s">
        <v>80</v>
      </c>
      <c r="D80" s="38">
        <f aca="true" t="shared" si="12" ref="D80:I80">D89+D82+D87+D88+D90+D102+D111+D116+D117+D121+D122+D126+D127+D130+D136+D139+D140+D141+D142+D147+D151+D155+D160+D161+D162+D163+D166+D167+D171+D172</f>
        <v>6042420.999999999</v>
      </c>
      <c r="E80" s="38">
        <f t="shared" si="12"/>
        <v>286118.4</v>
      </c>
      <c r="F80" s="38">
        <f t="shared" si="12"/>
        <v>6046281.999999999</v>
      </c>
      <c r="G80" s="38">
        <f t="shared" si="12"/>
        <v>289979.4</v>
      </c>
      <c r="H80" s="38">
        <f t="shared" si="12"/>
        <v>3744209.099999999</v>
      </c>
      <c r="I80" s="38">
        <f t="shared" si="12"/>
        <v>224246.3</v>
      </c>
      <c r="J80" s="38">
        <f t="shared" si="11"/>
        <v>61.92580994402841</v>
      </c>
      <c r="K80" s="72">
        <f>I80/G80*100</f>
        <v>77.33180356949492</v>
      </c>
    </row>
    <row r="81" spans="1:11" ht="16.5">
      <c r="A81" s="14"/>
      <c r="B81" s="17"/>
      <c r="C81" s="42" t="s">
        <v>0</v>
      </c>
      <c r="D81" s="36"/>
      <c r="E81" s="36"/>
      <c r="F81" s="36"/>
      <c r="G81" s="36"/>
      <c r="H81" s="36"/>
      <c r="I81" s="36"/>
      <c r="J81" s="36"/>
      <c r="K81" s="71"/>
    </row>
    <row r="82" spans="1:11" ht="49.5">
      <c r="A82" s="10" t="s">
        <v>87</v>
      </c>
      <c r="B82" s="13"/>
      <c r="C82" s="43" t="s">
        <v>199</v>
      </c>
      <c r="D82" s="36">
        <f aca="true" t="shared" si="13" ref="D82:I82">D84+D85+D86</f>
        <v>698460.6</v>
      </c>
      <c r="E82" s="36">
        <f t="shared" si="13"/>
        <v>4099</v>
      </c>
      <c r="F82" s="36">
        <f t="shared" si="13"/>
        <v>698460.6</v>
      </c>
      <c r="G82" s="36">
        <f t="shared" si="13"/>
        <v>4099</v>
      </c>
      <c r="H82" s="36">
        <f t="shared" si="13"/>
        <v>697026.2999999999</v>
      </c>
      <c r="I82" s="36">
        <f t="shared" si="13"/>
        <v>4099</v>
      </c>
      <c r="J82" s="36">
        <f t="shared" si="11"/>
        <v>99.79464840250115</v>
      </c>
      <c r="K82" s="71">
        <f>I82/G82*100</f>
        <v>100</v>
      </c>
    </row>
    <row r="83" spans="1:11" ht="16.5">
      <c r="A83" s="10"/>
      <c r="B83" s="13"/>
      <c r="C83" s="43" t="s">
        <v>0</v>
      </c>
      <c r="D83" s="36"/>
      <c r="E83" s="36"/>
      <c r="F83" s="36"/>
      <c r="G83" s="36"/>
      <c r="H83" s="36"/>
      <c r="I83" s="36"/>
      <c r="J83" s="36"/>
      <c r="K83" s="71"/>
    </row>
    <row r="84" spans="1:11" ht="16.5">
      <c r="A84" s="10"/>
      <c r="B84" s="13" t="s">
        <v>6</v>
      </c>
      <c r="C84" s="4" t="s">
        <v>8</v>
      </c>
      <c r="D84" s="36">
        <v>9804.3</v>
      </c>
      <c r="E84" s="36">
        <v>0</v>
      </c>
      <c r="F84" s="36">
        <v>9804.3</v>
      </c>
      <c r="G84" s="36">
        <v>0</v>
      </c>
      <c r="H84" s="36">
        <v>9608</v>
      </c>
      <c r="I84" s="36">
        <v>0</v>
      </c>
      <c r="J84" s="36">
        <f t="shared" si="11"/>
        <v>97.99781728425283</v>
      </c>
      <c r="K84" s="71">
        <v>0</v>
      </c>
    </row>
    <row r="85" spans="1:11" ht="16.5">
      <c r="A85" s="10"/>
      <c r="B85" s="13" t="s">
        <v>7</v>
      </c>
      <c r="C85" s="4" t="s">
        <v>9</v>
      </c>
      <c r="D85" s="36">
        <v>687917.6</v>
      </c>
      <c r="E85" s="36">
        <v>4099</v>
      </c>
      <c r="F85" s="36">
        <v>687917.6</v>
      </c>
      <c r="G85" s="36">
        <v>4099</v>
      </c>
      <c r="H85" s="36">
        <v>686679.6</v>
      </c>
      <c r="I85" s="36">
        <v>4099</v>
      </c>
      <c r="J85" s="36">
        <f t="shared" si="11"/>
        <v>99.82003658577713</v>
      </c>
      <c r="K85" s="71">
        <f>I85/G85*100</f>
        <v>100</v>
      </c>
    </row>
    <row r="86" spans="1:11" ht="16.5">
      <c r="A86" s="10"/>
      <c r="B86" s="13" t="s">
        <v>146</v>
      </c>
      <c r="C86" s="4" t="s">
        <v>147</v>
      </c>
      <c r="D86" s="36">
        <v>738.7</v>
      </c>
      <c r="E86" s="36">
        <v>0</v>
      </c>
      <c r="F86" s="36">
        <v>738.7</v>
      </c>
      <c r="G86" s="36">
        <v>0</v>
      </c>
      <c r="H86" s="36">
        <v>738.7</v>
      </c>
      <c r="I86" s="36">
        <v>0</v>
      </c>
      <c r="J86" s="36">
        <f t="shared" si="11"/>
        <v>100</v>
      </c>
      <c r="K86" s="71">
        <v>0</v>
      </c>
    </row>
    <row r="87" spans="1:11" ht="49.5">
      <c r="A87" s="10" t="s">
        <v>89</v>
      </c>
      <c r="B87" s="13" t="s">
        <v>88</v>
      </c>
      <c r="C87" s="4" t="s">
        <v>92</v>
      </c>
      <c r="D87" s="36">
        <v>4567</v>
      </c>
      <c r="E87" s="36">
        <v>0</v>
      </c>
      <c r="F87" s="36">
        <v>4567</v>
      </c>
      <c r="G87" s="36">
        <v>0</v>
      </c>
      <c r="H87" s="36">
        <v>4567</v>
      </c>
      <c r="I87" s="36">
        <v>0</v>
      </c>
      <c r="J87" s="36">
        <f t="shared" si="11"/>
        <v>100</v>
      </c>
      <c r="K87" s="71">
        <v>0</v>
      </c>
    </row>
    <row r="88" spans="1:11" ht="49.5">
      <c r="A88" s="10" t="s">
        <v>90</v>
      </c>
      <c r="B88" s="13" t="s">
        <v>7</v>
      </c>
      <c r="C88" s="43" t="s">
        <v>120</v>
      </c>
      <c r="D88" s="36">
        <v>4064</v>
      </c>
      <c r="E88" s="36">
        <v>0</v>
      </c>
      <c r="F88" s="36">
        <v>4064</v>
      </c>
      <c r="G88" s="36">
        <v>0</v>
      </c>
      <c r="H88" s="36">
        <v>4064</v>
      </c>
      <c r="I88" s="36">
        <v>0</v>
      </c>
      <c r="J88" s="36">
        <f t="shared" si="11"/>
        <v>100</v>
      </c>
      <c r="K88" s="71">
        <v>0</v>
      </c>
    </row>
    <row r="89" spans="1:11" ht="52.5" customHeight="1">
      <c r="A89" s="10" t="s">
        <v>94</v>
      </c>
      <c r="B89" s="13" t="s">
        <v>95</v>
      </c>
      <c r="C89" s="43" t="s">
        <v>206</v>
      </c>
      <c r="D89" s="36">
        <v>493644.7</v>
      </c>
      <c r="E89" s="36">
        <v>200644.7</v>
      </c>
      <c r="F89" s="36">
        <v>493644.7</v>
      </c>
      <c r="G89" s="36">
        <v>200644.7</v>
      </c>
      <c r="H89" s="36">
        <v>455754</v>
      </c>
      <c r="I89" s="36">
        <v>165679.6</v>
      </c>
      <c r="J89" s="36">
        <f t="shared" si="11"/>
        <v>92.32429721214469</v>
      </c>
      <c r="K89" s="71">
        <f>I89/G89*100</f>
        <v>82.5736239232833</v>
      </c>
    </row>
    <row r="90" spans="1:11" ht="49.5">
      <c r="A90" s="10" t="s">
        <v>207</v>
      </c>
      <c r="B90" s="13"/>
      <c r="C90" s="43" t="s">
        <v>126</v>
      </c>
      <c r="D90" s="36">
        <f aca="true" t="shared" si="14" ref="D90:I90">SUM(D92:D101)</f>
        <v>2308000</v>
      </c>
      <c r="E90" s="36">
        <f t="shared" si="14"/>
        <v>0</v>
      </c>
      <c r="F90" s="36">
        <f t="shared" si="14"/>
        <v>2308000</v>
      </c>
      <c r="G90" s="36">
        <f t="shared" si="14"/>
        <v>0</v>
      </c>
      <c r="H90" s="36">
        <f t="shared" si="14"/>
        <v>996180.9</v>
      </c>
      <c r="I90" s="36">
        <f t="shared" si="14"/>
        <v>0</v>
      </c>
      <c r="J90" s="36">
        <f t="shared" si="11"/>
        <v>43.162084055459275</v>
      </c>
      <c r="K90" s="71">
        <v>0</v>
      </c>
    </row>
    <row r="91" spans="1:11" ht="16.5">
      <c r="A91" s="10"/>
      <c r="B91" s="13"/>
      <c r="C91" s="43" t="s">
        <v>0</v>
      </c>
      <c r="D91" s="36"/>
      <c r="E91" s="36"/>
      <c r="F91" s="36"/>
      <c r="G91" s="36"/>
      <c r="H91" s="36"/>
      <c r="I91" s="36"/>
      <c r="J91" s="36"/>
      <c r="K91" s="71"/>
    </row>
    <row r="92" spans="1:11" ht="16.5">
      <c r="A92" s="10"/>
      <c r="B92" s="13" t="s">
        <v>23</v>
      </c>
      <c r="C92" s="43" t="s">
        <v>56</v>
      </c>
      <c r="D92" s="36">
        <v>65423</v>
      </c>
      <c r="E92" s="36">
        <v>0</v>
      </c>
      <c r="F92" s="36">
        <v>65423</v>
      </c>
      <c r="G92" s="36">
        <v>0</v>
      </c>
      <c r="H92" s="36">
        <v>63840</v>
      </c>
      <c r="I92" s="36">
        <v>0</v>
      </c>
      <c r="J92" s="36">
        <f t="shared" si="11"/>
        <v>97.58036164651575</v>
      </c>
      <c r="K92" s="71">
        <v>0</v>
      </c>
    </row>
    <row r="93" spans="1:11" ht="16.5">
      <c r="A93" s="10"/>
      <c r="B93" s="13" t="s">
        <v>102</v>
      </c>
      <c r="C93" s="43" t="s">
        <v>103</v>
      </c>
      <c r="D93" s="36">
        <v>593767</v>
      </c>
      <c r="E93" s="36">
        <v>0</v>
      </c>
      <c r="F93" s="36">
        <v>593767</v>
      </c>
      <c r="G93" s="36">
        <v>0</v>
      </c>
      <c r="H93" s="36">
        <v>144893.9</v>
      </c>
      <c r="I93" s="36">
        <v>0</v>
      </c>
      <c r="J93" s="36">
        <f t="shared" si="11"/>
        <v>24.402484476233944</v>
      </c>
      <c r="K93" s="71">
        <v>0</v>
      </c>
    </row>
    <row r="94" spans="1:11" ht="16.5">
      <c r="A94" s="10"/>
      <c r="B94" s="13" t="s">
        <v>95</v>
      </c>
      <c r="C94" s="43" t="s">
        <v>114</v>
      </c>
      <c r="D94" s="36">
        <v>330000</v>
      </c>
      <c r="E94" s="36">
        <v>0</v>
      </c>
      <c r="F94" s="36">
        <v>330000</v>
      </c>
      <c r="G94" s="36">
        <v>0</v>
      </c>
      <c r="H94" s="36">
        <v>107525.7</v>
      </c>
      <c r="I94" s="36">
        <v>0</v>
      </c>
      <c r="J94" s="36">
        <f t="shared" si="11"/>
        <v>32.58354545454545</v>
      </c>
      <c r="K94" s="71">
        <v>0</v>
      </c>
    </row>
    <row r="95" spans="1:11" ht="16.5">
      <c r="A95" s="10"/>
      <c r="B95" s="13" t="s">
        <v>104</v>
      </c>
      <c r="C95" s="43" t="s">
        <v>105</v>
      </c>
      <c r="D95" s="36">
        <v>9809</v>
      </c>
      <c r="E95" s="36">
        <v>0</v>
      </c>
      <c r="F95" s="36">
        <v>9809</v>
      </c>
      <c r="G95" s="36">
        <v>0</v>
      </c>
      <c r="H95" s="36">
        <v>0</v>
      </c>
      <c r="I95" s="36">
        <v>0</v>
      </c>
      <c r="J95" s="36">
        <f t="shared" si="11"/>
        <v>0</v>
      </c>
      <c r="K95" s="71">
        <v>0</v>
      </c>
    </row>
    <row r="96" spans="1:11" ht="16.5">
      <c r="A96" s="10"/>
      <c r="B96" s="13" t="s">
        <v>96</v>
      </c>
      <c r="C96" s="43" t="s">
        <v>106</v>
      </c>
      <c r="D96" s="36">
        <v>412092</v>
      </c>
      <c r="E96" s="36">
        <v>0</v>
      </c>
      <c r="F96" s="36">
        <v>412092</v>
      </c>
      <c r="G96" s="36">
        <v>0</v>
      </c>
      <c r="H96" s="36">
        <v>203612</v>
      </c>
      <c r="I96" s="36">
        <v>0</v>
      </c>
      <c r="J96" s="36">
        <f t="shared" si="11"/>
        <v>49.40935519252982</v>
      </c>
      <c r="K96" s="71">
        <v>0</v>
      </c>
    </row>
    <row r="97" spans="1:11" ht="16.5">
      <c r="A97" s="10"/>
      <c r="B97" s="13" t="s">
        <v>107</v>
      </c>
      <c r="C97" s="43" t="s">
        <v>108</v>
      </c>
      <c r="D97" s="36">
        <v>513572.9</v>
      </c>
      <c r="E97" s="36">
        <v>0</v>
      </c>
      <c r="F97" s="36">
        <v>513572.9</v>
      </c>
      <c r="G97" s="36">
        <v>0</v>
      </c>
      <c r="H97" s="36">
        <v>339859.9</v>
      </c>
      <c r="I97" s="36">
        <v>0</v>
      </c>
      <c r="J97" s="36">
        <f t="shared" si="11"/>
        <v>66.175590651298</v>
      </c>
      <c r="K97" s="71">
        <v>0</v>
      </c>
    </row>
    <row r="98" spans="1:11" ht="16.5">
      <c r="A98" s="10"/>
      <c r="B98" s="13" t="s">
        <v>72</v>
      </c>
      <c r="C98" s="43" t="s">
        <v>71</v>
      </c>
      <c r="D98" s="36">
        <v>109521.6</v>
      </c>
      <c r="E98" s="36">
        <v>0</v>
      </c>
      <c r="F98" s="36">
        <v>109521.6</v>
      </c>
      <c r="G98" s="36">
        <v>0</v>
      </c>
      <c r="H98" s="36">
        <v>14885.9</v>
      </c>
      <c r="I98" s="36">
        <v>0</v>
      </c>
      <c r="J98" s="36">
        <f t="shared" si="11"/>
        <v>13.591748111787993</v>
      </c>
      <c r="K98" s="71">
        <v>0</v>
      </c>
    </row>
    <row r="99" spans="1:11" ht="16.5">
      <c r="A99" s="10"/>
      <c r="B99" s="13" t="s">
        <v>6</v>
      </c>
      <c r="C99" s="43" t="s">
        <v>8</v>
      </c>
      <c r="D99" s="36">
        <v>207090.2</v>
      </c>
      <c r="E99" s="36">
        <v>0</v>
      </c>
      <c r="F99" s="36">
        <v>207090.2</v>
      </c>
      <c r="G99" s="36">
        <v>0</v>
      </c>
      <c r="H99" s="36">
        <v>95928.2</v>
      </c>
      <c r="I99" s="36">
        <v>0</v>
      </c>
      <c r="J99" s="36">
        <f t="shared" si="11"/>
        <v>46.32194087407323</v>
      </c>
      <c r="K99" s="71">
        <v>0</v>
      </c>
    </row>
    <row r="100" spans="1:11" ht="16.5">
      <c r="A100" s="10"/>
      <c r="B100" s="13" t="s">
        <v>99</v>
      </c>
      <c r="C100" s="43" t="s">
        <v>100</v>
      </c>
      <c r="D100" s="36">
        <v>8236</v>
      </c>
      <c r="E100" s="36">
        <v>0</v>
      </c>
      <c r="F100" s="36">
        <v>8236</v>
      </c>
      <c r="G100" s="36">
        <v>0</v>
      </c>
      <c r="H100" s="36">
        <v>4275</v>
      </c>
      <c r="I100" s="36">
        <v>0</v>
      </c>
      <c r="J100" s="36">
        <f t="shared" si="11"/>
        <v>51.90626517727052</v>
      </c>
      <c r="K100" s="71">
        <v>0</v>
      </c>
    </row>
    <row r="101" spans="1:11" ht="16.5">
      <c r="A101" s="10"/>
      <c r="B101" s="13" t="s">
        <v>88</v>
      </c>
      <c r="C101" s="43" t="s">
        <v>91</v>
      </c>
      <c r="D101" s="36">
        <v>58488.3</v>
      </c>
      <c r="E101" s="36">
        <v>0</v>
      </c>
      <c r="F101" s="36">
        <v>58488.3</v>
      </c>
      <c r="G101" s="36">
        <v>0</v>
      </c>
      <c r="H101" s="36">
        <v>21360.3</v>
      </c>
      <c r="I101" s="36">
        <v>0</v>
      </c>
      <c r="J101" s="36">
        <f t="shared" si="11"/>
        <v>36.5206374608255</v>
      </c>
      <c r="K101" s="71">
        <v>0</v>
      </c>
    </row>
    <row r="102" spans="1:11" ht="33">
      <c r="A102" s="10" t="s">
        <v>101</v>
      </c>
      <c r="B102" s="66"/>
      <c r="C102" s="22" t="s">
        <v>109</v>
      </c>
      <c r="D102" s="36">
        <f aca="true" t="shared" si="15" ref="D102:I102">D104+D105+D106+D107+D108+D109+D110</f>
        <v>89273.6</v>
      </c>
      <c r="E102" s="36">
        <f t="shared" si="15"/>
        <v>17523.600000000002</v>
      </c>
      <c r="F102" s="36">
        <f t="shared" si="15"/>
        <v>89273.6</v>
      </c>
      <c r="G102" s="36">
        <f t="shared" si="15"/>
        <v>17523.600000000002</v>
      </c>
      <c r="H102" s="36">
        <f t="shared" si="15"/>
        <v>83633.59999999999</v>
      </c>
      <c r="I102" s="36">
        <f t="shared" si="15"/>
        <v>13905.8</v>
      </c>
      <c r="J102" s="36">
        <f t="shared" si="11"/>
        <v>93.68234282027383</v>
      </c>
      <c r="K102" s="71">
        <f>I102/G102*100</f>
        <v>79.35469880618136</v>
      </c>
    </row>
    <row r="103" spans="1:11" s="45" customFormat="1" ht="16.5">
      <c r="A103" s="10"/>
      <c r="B103" s="66"/>
      <c r="C103" s="22" t="s">
        <v>0</v>
      </c>
      <c r="D103" s="44"/>
      <c r="E103" s="44"/>
      <c r="F103" s="44"/>
      <c r="G103" s="44"/>
      <c r="H103" s="44"/>
      <c r="I103" s="44"/>
      <c r="J103" s="44"/>
      <c r="K103" s="74"/>
    </row>
    <row r="104" spans="1:11" s="45" customFormat="1" ht="16.5">
      <c r="A104" s="10"/>
      <c r="B104" s="66" t="s">
        <v>95</v>
      </c>
      <c r="C104" s="43" t="s">
        <v>114</v>
      </c>
      <c r="D104" s="44">
        <v>126.8</v>
      </c>
      <c r="E104" s="44">
        <v>0</v>
      </c>
      <c r="F104" s="44">
        <v>126.8</v>
      </c>
      <c r="G104" s="44">
        <v>0</v>
      </c>
      <c r="H104" s="44">
        <v>0</v>
      </c>
      <c r="I104" s="44"/>
      <c r="J104" s="44">
        <f t="shared" si="11"/>
        <v>0</v>
      </c>
      <c r="K104" s="74">
        <v>0</v>
      </c>
    </row>
    <row r="105" spans="1:11" s="45" customFormat="1" ht="16.5">
      <c r="A105" s="10"/>
      <c r="B105" s="66" t="s">
        <v>22</v>
      </c>
      <c r="C105" s="4" t="s">
        <v>57</v>
      </c>
      <c r="D105" s="44">
        <v>5796</v>
      </c>
      <c r="E105" s="36">
        <v>5796</v>
      </c>
      <c r="F105" s="44">
        <v>5796</v>
      </c>
      <c r="G105" s="36">
        <v>5796</v>
      </c>
      <c r="H105" s="36">
        <v>5796</v>
      </c>
      <c r="I105" s="36">
        <v>5796</v>
      </c>
      <c r="J105" s="44">
        <f t="shared" si="11"/>
        <v>100</v>
      </c>
      <c r="K105" s="71">
        <f>I105/G105*100</f>
        <v>100</v>
      </c>
    </row>
    <row r="106" spans="1:11" s="45" customFormat="1" ht="17.25" customHeight="1">
      <c r="A106" s="10"/>
      <c r="B106" s="46" t="s">
        <v>107</v>
      </c>
      <c r="C106" s="22" t="s">
        <v>108</v>
      </c>
      <c r="D106" s="44">
        <v>27572.4</v>
      </c>
      <c r="E106" s="36">
        <v>11104.2</v>
      </c>
      <c r="F106" s="44">
        <v>27572.4</v>
      </c>
      <c r="G106" s="36">
        <v>11104.2</v>
      </c>
      <c r="H106" s="36">
        <v>22090.7</v>
      </c>
      <c r="I106" s="36">
        <v>7486.4</v>
      </c>
      <c r="J106" s="44">
        <f t="shared" si="11"/>
        <v>80.11888700294497</v>
      </c>
      <c r="K106" s="71">
        <f>I106/G106*100</f>
        <v>67.41953495073936</v>
      </c>
    </row>
    <row r="107" spans="1:11" s="45" customFormat="1" ht="17.25" customHeight="1">
      <c r="A107" s="10"/>
      <c r="B107" s="46" t="s">
        <v>72</v>
      </c>
      <c r="C107" s="22" t="s">
        <v>71</v>
      </c>
      <c r="D107" s="44">
        <v>33267</v>
      </c>
      <c r="E107" s="36">
        <v>357</v>
      </c>
      <c r="F107" s="44">
        <v>33267</v>
      </c>
      <c r="G107" s="36">
        <v>357</v>
      </c>
      <c r="H107" s="36">
        <v>33243.6</v>
      </c>
      <c r="I107" s="36">
        <v>357</v>
      </c>
      <c r="J107" s="44">
        <f t="shared" si="11"/>
        <v>99.92966002344666</v>
      </c>
      <c r="K107" s="71">
        <f>I107/G107*100</f>
        <v>100</v>
      </c>
    </row>
    <row r="108" spans="1:11" s="45" customFormat="1" ht="16.5" customHeight="1">
      <c r="A108" s="10"/>
      <c r="B108" s="46" t="s">
        <v>6</v>
      </c>
      <c r="C108" s="22" t="s">
        <v>8</v>
      </c>
      <c r="D108" s="44">
        <v>16161.4</v>
      </c>
      <c r="E108" s="36">
        <v>266.4</v>
      </c>
      <c r="F108" s="44">
        <v>16161.4</v>
      </c>
      <c r="G108" s="36">
        <v>266.4</v>
      </c>
      <c r="H108" s="36">
        <v>16153.5</v>
      </c>
      <c r="I108" s="36">
        <v>266.4</v>
      </c>
      <c r="J108" s="44">
        <f t="shared" si="11"/>
        <v>99.95111809620454</v>
      </c>
      <c r="K108" s="71">
        <f>I108/G108*100</f>
        <v>100</v>
      </c>
    </row>
    <row r="109" spans="1:11" s="45" customFormat="1" ht="17.25" customHeight="1">
      <c r="A109" s="10"/>
      <c r="B109" s="46" t="s">
        <v>99</v>
      </c>
      <c r="C109" s="22" t="s">
        <v>100</v>
      </c>
      <c r="D109" s="44">
        <v>6160</v>
      </c>
      <c r="E109" s="44">
        <v>0</v>
      </c>
      <c r="F109" s="44">
        <v>6160</v>
      </c>
      <c r="G109" s="44">
        <v>0</v>
      </c>
      <c r="H109" s="44">
        <v>6159.9</v>
      </c>
      <c r="I109" s="44">
        <v>0</v>
      </c>
      <c r="J109" s="44">
        <f t="shared" si="11"/>
        <v>99.99837662337661</v>
      </c>
      <c r="K109" s="74">
        <v>0</v>
      </c>
    </row>
    <row r="110" spans="1:11" s="45" customFormat="1" ht="16.5" customHeight="1">
      <c r="A110" s="10"/>
      <c r="B110" s="46" t="s">
        <v>88</v>
      </c>
      <c r="C110" s="43" t="s">
        <v>91</v>
      </c>
      <c r="D110" s="44">
        <v>190</v>
      </c>
      <c r="E110" s="44">
        <v>0</v>
      </c>
      <c r="F110" s="44">
        <v>190</v>
      </c>
      <c r="G110" s="44">
        <v>0</v>
      </c>
      <c r="H110" s="44">
        <v>189.9</v>
      </c>
      <c r="I110" s="44">
        <v>0</v>
      </c>
      <c r="J110" s="44">
        <f t="shared" si="11"/>
        <v>99.94736842105263</v>
      </c>
      <c r="K110" s="74">
        <v>0</v>
      </c>
    </row>
    <row r="111" spans="1:11" ht="66">
      <c r="A111" s="10" t="s">
        <v>110</v>
      </c>
      <c r="B111" s="13"/>
      <c r="C111" s="4" t="s">
        <v>141</v>
      </c>
      <c r="D111" s="36">
        <f aca="true" t="shared" si="16" ref="D111:I111">D113+D114+D115</f>
        <v>1951.6000000000001</v>
      </c>
      <c r="E111" s="36">
        <f t="shared" si="16"/>
        <v>0</v>
      </c>
      <c r="F111" s="36">
        <f t="shared" si="16"/>
        <v>1951.6000000000001</v>
      </c>
      <c r="G111" s="36">
        <f t="shared" si="16"/>
        <v>0</v>
      </c>
      <c r="H111" s="36">
        <f t="shared" si="16"/>
        <v>1713.7</v>
      </c>
      <c r="I111" s="36">
        <f t="shared" si="16"/>
        <v>0</v>
      </c>
      <c r="J111" s="36">
        <f t="shared" si="11"/>
        <v>87.81000204960033</v>
      </c>
      <c r="K111" s="71">
        <v>0</v>
      </c>
    </row>
    <row r="112" spans="1:11" ht="16.5">
      <c r="A112" s="10"/>
      <c r="B112" s="13"/>
      <c r="C112" s="4" t="s">
        <v>0</v>
      </c>
      <c r="D112" s="36"/>
      <c r="E112" s="36"/>
      <c r="F112" s="36"/>
      <c r="G112" s="36"/>
      <c r="H112" s="36"/>
      <c r="I112" s="36"/>
      <c r="J112" s="36"/>
      <c r="K112" s="71"/>
    </row>
    <row r="113" spans="1:11" ht="19.5" customHeight="1">
      <c r="A113" s="10"/>
      <c r="B113" s="46" t="s">
        <v>6</v>
      </c>
      <c r="C113" s="22" t="s">
        <v>8</v>
      </c>
      <c r="D113" s="36">
        <v>535.1</v>
      </c>
      <c r="E113" s="36">
        <v>0</v>
      </c>
      <c r="F113" s="36">
        <v>535.1</v>
      </c>
      <c r="G113" s="36">
        <v>0</v>
      </c>
      <c r="H113" s="36">
        <v>482.9</v>
      </c>
      <c r="I113" s="36">
        <v>0</v>
      </c>
      <c r="J113" s="36">
        <f t="shared" si="11"/>
        <v>90.24481405344794</v>
      </c>
      <c r="K113" s="71">
        <v>0</v>
      </c>
    </row>
    <row r="114" spans="1:11" ht="16.5">
      <c r="A114" s="10"/>
      <c r="B114" s="13" t="s">
        <v>88</v>
      </c>
      <c r="C114" s="43" t="s">
        <v>91</v>
      </c>
      <c r="D114" s="47">
        <v>1298.7</v>
      </c>
      <c r="E114" s="47">
        <v>0</v>
      </c>
      <c r="F114" s="47">
        <v>1298.7</v>
      </c>
      <c r="G114" s="47">
        <v>0</v>
      </c>
      <c r="H114" s="47">
        <v>1137.1</v>
      </c>
      <c r="I114" s="47">
        <v>0</v>
      </c>
      <c r="J114" s="47">
        <f t="shared" si="11"/>
        <v>87.55678755678755</v>
      </c>
      <c r="K114" s="75">
        <v>0</v>
      </c>
    </row>
    <row r="115" spans="1:11" ht="16.5">
      <c r="A115" s="10"/>
      <c r="B115" s="20" t="s">
        <v>111</v>
      </c>
      <c r="C115" s="21" t="s">
        <v>115</v>
      </c>
      <c r="D115" s="47">
        <v>117.8</v>
      </c>
      <c r="E115" s="47">
        <v>0</v>
      </c>
      <c r="F115" s="47">
        <v>117.8</v>
      </c>
      <c r="G115" s="47">
        <v>0</v>
      </c>
      <c r="H115" s="47">
        <v>93.7</v>
      </c>
      <c r="I115" s="47">
        <v>0</v>
      </c>
      <c r="J115" s="47">
        <f t="shared" si="11"/>
        <v>79.54159592529712</v>
      </c>
      <c r="K115" s="75">
        <v>0</v>
      </c>
    </row>
    <row r="116" spans="1:11" s="48" customFormat="1" ht="49.5">
      <c r="A116" s="10" t="s">
        <v>112</v>
      </c>
      <c r="B116" s="13" t="s">
        <v>96</v>
      </c>
      <c r="C116" s="4" t="s">
        <v>116</v>
      </c>
      <c r="D116" s="36">
        <v>35143.3</v>
      </c>
      <c r="E116" s="36">
        <v>20000</v>
      </c>
      <c r="F116" s="36">
        <v>35143.3</v>
      </c>
      <c r="G116" s="36">
        <v>20000</v>
      </c>
      <c r="H116" s="36">
        <v>26341.4</v>
      </c>
      <c r="I116" s="36">
        <v>20000</v>
      </c>
      <c r="J116" s="36">
        <f t="shared" si="11"/>
        <v>74.95425870649596</v>
      </c>
      <c r="K116" s="71">
        <f>I116/G116*100</f>
        <v>100</v>
      </c>
    </row>
    <row r="117" spans="1:11" s="48" customFormat="1" ht="51" customHeight="1">
      <c r="A117" s="10" t="s">
        <v>113</v>
      </c>
      <c r="B117" s="13"/>
      <c r="C117" s="49" t="s">
        <v>142</v>
      </c>
      <c r="D117" s="36">
        <f aca="true" t="shared" si="17" ref="D117:I117">D119+D120</f>
        <v>89010</v>
      </c>
      <c r="E117" s="36">
        <f t="shared" si="17"/>
        <v>0</v>
      </c>
      <c r="F117" s="36">
        <f t="shared" si="17"/>
        <v>89010</v>
      </c>
      <c r="G117" s="36">
        <f t="shared" si="17"/>
        <v>0</v>
      </c>
      <c r="H117" s="36">
        <f t="shared" si="17"/>
        <v>69649.4</v>
      </c>
      <c r="I117" s="36">
        <f t="shared" si="17"/>
        <v>0</v>
      </c>
      <c r="J117" s="36">
        <f t="shared" si="11"/>
        <v>78.24896079092237</v>
      </c>
      <c r="K117" s="71">
        <v>0</v>
      </c>
    </row>
    <row r="118" spans="1:11" s="48" customFormat="1" ht="16.5">
      <c r="A118" s="10"/>
      <c r="B118" s="13"/>
      <c r="C118" s="49" t="s">
        <v>0</v>
      </c>
      <c r="D118" s="36"/>
      <c r="E118" s="36"/>
      <c r="F118" s="36"/>
      <c r="G118" s="36"/>
      <c r="H118" s="36"/>
      <c r="I118" s="36"/>
      <c r="J118" s="36"/>
      <c r="K118" s="71"/>
    </row>
    <row r="119" spans="1:11" s="48" customFormat="1" ht="19.5" customHeight="1">
      <c r="A119" s="10"/>
      <c r="B119" s="46" t="s">
        <v>7</v>
      </c>
      <c r="C119" s="22" t="s">
        <v>9</v>
      </c>
      <c r="D119" s="36">
        <v>54559</v>
      </c>
      <c r="E119" s="36">
        <v>0</v>
      </c>
      <c r="F119" s="36">
        <v>54559</v>
      </c>
      <c r="G119" s="36">
        <v>0</v>
      </c>
      <c r="H119" s="36">
        <v>43175.4</v>
      </c>
      <c r="I119" s="36">
        <v>0</v>
      </c>
      <c r="J119" s="36">
        <f t="shared" si="11"/>
        <v>79.13524808006012</v>
      </c>
      <c r="K119" s="71">
        <v>0</v>
      </c>
    </row>
    <row r="120" spans="1:11" s="48" customFormat="1" ht="19.5" customHeight="1">
      <c r="A120" s="10"/>
      <c r="B120" s="46" t="s">
        <v>99</v>
      </c>
      <c r="C120" s="22" t="s">
        <v>100</v>
      </c>
      <c r="D120" s="36">
        <v>34451</v>
      </c>
      <c r="E120" s="36">
        <v>0</v>
      </c>
      <c r="F120" s="36">
        <v>34451</v>
      </c>
      <c r="G120" s="36">
        <v>0</v>
      </c>
      <c r="H120" s="36">
        <v>26474</v>
      </c>
      <c r="I120" s="36">
        <v>0</v>
      </c>
      <c r="J120" s="36">
        <f t="shared" si="11"/>
        <v>76.84537458999739</v>
      </c>
      <c r="K120" s="71">
        <v>0</v>
      </c>
    </row>
    <row r="121" spans="1:11" s="48" customFormat="1" ht="49.5">
      <c r="A121" s="10" t="s">
        <v>128</v>
      </c>
      <c r="B121" s="13" t="s">
        <v>96</v>
      </c>
      <c r="C121" s="4" t="s">
        <v>200</v>
      </c>
      <c r="D121" s="36">
        <v>10000</v>
      </c>
      <c r="E121" s="36">
        <v>0</v>
      </c>
      <c r="F121" s="36">
        <v>10000</v>
      </c>
      <c r="G121" s="36">
        <v>0</v>
      </c>
      <c r="H121" s="36">
        <v>5544.5</v>
      </c>
      <c r="I121" s="36">
        <v>0</v>
      </c>
      <c r="J121" s="36">
        <f t="shared" si="11"/>
        <v>55.445</v>
      </c>
      <c r="K121" s="71">
        <v>0</v>
      </c>
    </row>
    <row r="122" spans="1:11" s="48" customFormat="1" ht="33">
      <c r="A122" s="58" t="s">
        <v>208</v>
      </c>
      <c r="B122" s="13"/>
      <c r="C122" s="4" t="s">
        <v>143</v>
      </c>
      <c r="D122" s="36">
        <f aca="true" t="shared" si="18" ref="D122:I122">D124+D125</f>
        <v>24778.600000000002</v>
      </c>
      <c r="E122" s="36">
        <f t="shared" si="18"/>
        <v>0</v>
      </c>
      <c r="F122" s="36">
        <f t="shared" si="18"/>
        <v>24778.600000000002</v>
      </c>
      <c r="G122" s="36">
        <f t="shared" si="18"/>
        <v>0</v>
      </c>
      <c r="H122" s="36">
        <f t="shared" si="18"/>
        <v>24778.600000000002</v>
      </c>
      <c r="I122" s="36">
        <f t="shared" si="18"/>
        <v>0</v>
      </c>
      <c r="J122" s="36">
        <f t="shared" si="11"/>
        <v>100</v>
      </c>
      <c r="K122" s="71">
        <v>0</v>
      </c>
    </row>
    <row r="123" spans="1:11" s="48" customFormat="1" ht="16.5">
      <c r="A123" s="10"/>
      <c r="B123" s="13"/>
      <c r="C123" s="21" t="s">
        <v>0</v>
      </c>
      <c r="D123" s="36"/>
      <c r="E123" s="36"/>
      <c r="F123" s="36"/>
      <c r="G123" s="36"/>
      <c r="H123" s="36"/>
      <c r="I123" s="36"/>
      <c r="J123" s="36"/>
      <c r="K123" s="71"/>
    </row>
    <row r="124" spans="1:11" s="48" customFormat="1" ht="16.5">
      <c r="A124" s="10"/>
      <c r="B124" s="13" t="s">
        <v>14</v>
      </c>
      <c r="C124" s="4" t="s">
        <v>59</v>
      </c>
      <c r="D124" s="36">
        <v>24722.7</v>
      </c>
      <c r="E124" s="36">
        <v>0</v>
      </c>
      <c r="F124" s="36">
        <v>24722.7</v>
      </c>
      <c r="G124" s="36">
        <v>0</v>
      </c>
      <c r="H124" s="36">
        <v>24722.7</v>
      </c>
      <c r="I124" s="36">
        <v>0</v>
      </c>
      <c r="J124" s="36">
        <f t="shared" si="11"/>
        <v>100</v>
      </c>
      <c r="K124" s="71">
        <v>0</v>
      </c>
    </row>
    <row r="125" spans="1:11" s="48" customFormat="1" ht="16.5">
      <c r="A125" s="10"/>
      <c r="B125" s="13" t="s">
        <v>11</v>
      </c>
      <c r="C125" s="4" t="s">
        <v>58</v>
      </c>
      <c r="D125" s="36">
        <v>55.9</v>
      </c>
      <c r="E125" s="36">
        <v>0</v>
      </c>
      <c r="F125" s="36">
        <v>55.9</v>
      </c>
      <c r="G125" s="36">
        <v>0</v>
      </c>
      <c r="H125" s="36">
        <v>55.9</v>
      </c>
      <c r="I125" s="36">
        <v>0</v>
      </c>
      <c r="J125" s="36">
        <f t="shared" si="11"/>
        <v>100</v>
      </c>
      <c r="K125" s="71">
        <v>0</v>
      </c>
    </row>
    <row r="126" spans="1:11" s="40" customFormat="1" ht="52.5" customHeight="1">
      <c r="A126" s="10" t="s">
        <v>129</v>
      </c>
      <c r="B126" s="13" t="s">
        <v>14</v>
      </c>
      <c r="C126" s="4" t="s">
        <v>201</v>
      </c>
      <c r="D126" s="36">
        <v>993.3</v>
      </c>
      <c r="E126" s="36">
        <v>0</v>
      </c>
      <c r="F126" s="36">
        <v>993.3</v>
      </c>
      <c r="G126" s="36">
        <v>0</v>
      </c>
      <c r="H126" s="36">
        <v>993.3</v>
      </c>
      <c r="I126" s="36">
        <v>0</v>
      </c>
      <c r="J126" s="36">
        <f t="shared" si="11"/>
        <v>100</v>
      </c>
      <c r="K126" s="71">
        <v>0</v>
      </c>
    </row>
    <row r="127" spans="1:11" s="40" customFormat="1" ht="66">
      <c r="A127" s="10" t="s">
        <v>209</v>
      </c>
      <c r="B127" s="11" t="s">
        <v>22</v>
      </c>
      <c r="C127" s="15" t="s">
        <v>140</v>
      </c>
      <c r="D127" s="36">
        <f aca="true" t="shared" si="19" ref="D127:I127">D128+D129</f>
        <v>109.1</v>
      </c>
      <c r="E127" s="36">
        <f t="shared" si="19"/>
        <v>109.1</v>
      </c>
      <c r="F127" s="36">
        <f t="shared" si="19"/>
        <v>109.1</v>
      </c>
      <c r="G127" s="36">
        <f t="shared" si="19"/>
        <v>109.1</v>
      </c>
      <c r="H127" s="36">
        <f t="shared" si="19"/>
        <v>0</v>
      </c>
      <c r="I127" s="36">
        <f t="shared" si="19"/>
        <v>0</v>
      </c>
      <c r="J127" s="36">
        <f t="shared" si="11"/>
        <v>0</v>
      </c>
      <c r="K127" s="71">
        <f>I127/G127*100</f>
        <v>0</v>
      </c>
    </row>
    <row r="128" spans="1:11" s="40" customFormat="1" ht="33">
      <c r="A128" s="10"/>
      <c r="B128" s="11"/>
      <c r="C128" s="15" t="s">
        <v>138</v>
      </c>
      <c r="D128" s="36">
        <v>105.5</v>
      </c>
      <c r="E128" s="36">
        <v>105.5</v>
      </c>
      <c r="F128" s="36">
        <v>105.5</v>
      </c>
      <c r="G128" s="36">
        <v>105.5</v>
      </c>
      <c r="H128" s="36">
        <v>0</v>
      </c>
      <c r="I128" s="36">
        <v>0</v>
      </c>
      <c r="J128" s="36">
        <f t="shared" si="11"/>
        <v>0</v>
      </c>
      <c r="K128" s="71">
        <f>I128/G128*100</f>
        <v>0</v>
      </c>
    </row>
    <row r="129" spans="1:11" s="40" customFormat="1" ht="16.5">
      <c r="A129" s="10"/>
      <c r="B129" s="11"/>
      <c r="C129" s="15" t="s">
        <v>139</v>
      </c>
      <c r="D129" s="36">
        <v>3.6</v>
      </c>
      <c r="E129" s="36">
        <v>3.6</v>
      </c>
      <c r="F129" s="36">
        <v>3.6</v>
      </c>
      <c r="G129" s="36">
        <v>3.6</v>
      </c>
      <c r="H129" s="36">
        <v>0</v>
      </c>
      <c r="I129" s="36">
        <v>0</v>
      </c>
      <c r="J129" s="36">
        <f t="shared" si="11"/>
        <v>0</v>
      </c>
      <c r="K129" s="71">
        <f>I129/G129*100</f>
        <v>0</v>
      </c>
    </row>
    <row r="130" spans="1:11" s="40" customFormat="1" ht="33">
      <c r="A130" s="10" t="s">
        <v>137</v>
      </c>
      <c r="B130" s="11"/>
      <c r="C130" s="15" t="s">
        <v>202</v>
      </c>
      <c r="D130" s="36">
        <f aca="true" t="shared" si="20" ref="D130:I130">D132+D133+D134+D135</f>
        <v>729251.4</v>
      </c>
      <c r="E130" s="36">
        <f t="shared" si="20"/>
        <v>20561.899999999998</v>
      </c>
      <c r="F130" s="36">
        <f t="shared" si="20"/>
        <v>729251.4</v>
      </c>
      <c r="G130" s="36">
        <f t="shared" si="20"/>
        <v>20561.899999999998</v>
      </c>
      <c r="H130" s="36">
        <f t="shared" si="20"/>
        <v>40464.99999999999</v>
      </c>
      <c r="I130" s="36">
        <f t="shared" si="20"/>
        <v>20561.899999999998</v>
      </c>
      <c r="J130" s="36">
        <f t="shared" si="11"/>
        <v>5.548840907264626</v>
      </c>
      <c r="K130" s="71">
        <f>I130/G130*100</f>
        <v>100</v>
      </c>
    </row>
    <row r="131" spans="1:11" s="40" customFormat="1" ht="16.5">
      <c r="A131" s="10"/>
      <c r="B131" s="11"/>
      <c r="C131" s="15" t="s">
        <v>0</v>
      </c>
      <c r="D131" s="36"/>
      <c r="E131" s="36"/>
      <c r="F131" s="36"/>
      <c r="G131" s="36"/>
      <c r="H131" s="36"/>
      <c r="I131" s="36"/>
      <c r="J131" s="36"/>
      <c r="K131" s="71"/>
    </row>
    <row r="132" spans="1:11" s="40" customFormat="1" ht="82.5">
      <c r="A132" s="10"/>
      <c r="B132" s="11" t="s">
        <v>96</v>
      </c>
      <c r="C132" s="15" t="s">
        <v>177</v>
      </c>
      <c r="D132" s="36">
        <v>547650</v>
      </c>
      <c r="E132" s="36">
        <v>0</v>
      </c>
      <c r="F132" s="36">
        <v>547650</v>
      </c>
      <c r="G132" s="36">
        <v>0</v>
      </c>
      <c r="H132" s="36">
        <v>6104.9</v>
      </c>
      <c r="I132" s="36">
        <v>0</v>
      </c>
      <c r="J132" s="36">
        <f t="shared" si="11"/>
        <v>1.1147448187711129</v>
      </c>
      <c r="K132" s="71">
        <v>0</v>
      </c>
    </row>
    <row r="133" spans="1:11" s="40" customFormat="1" ht="66">
      <c r="A133" s="10"/>
      <c r="B133" s="11" t="s">
        <v>96</v>
      </c>
      <c r="C133" s="42" t="s">
        <v>178</v>
      </c>
      <c r="D133" s="36">
        <v>776.9</v>
      </c>
      <c r="E133" s="36">
        <v>0</v>
      </c>
      <c r="F133" s="36">
        <v>776.9</v>
      </c>
      <c r="G133" s="36">
        <v>0</v>
      </c>
      <c r="H133" s="36">
        <v>776.8</v>
      </c>
      <c r="I133" s="36">
        <v>0</v>
      </c>
      <c r="J133" s="36">
        <f t="shared" si="11"/>
        <v>99.98712833054448</v>
      </c>
      <c r="K133" s="71">
        <v>0</v>
      </c>
    </row>
    <row r="134" spans="1:11" s="40" customFormat="1" ht="51.75" customHeight="1">
      <c r="A134" s="10"/>
      <c r="B134" s="11" t="s">
        <v>10</v>
      </c>
      <c r="C134" s="15" t="s">
        <v>203</v>
      </c>
      <c r="D134" s="36">
        <v>50693.3</v>
      </c>
      <c r="E134" s="36">
        <v>20030.3</v>
      </c>
      <c r="F134" s="36">
        <v>50693.3</v>
      </c>
      <c r="G134" s="36">
        <v>20030.3</v>
      </c>
      <c r="H134" s="36">
        <v>33051.7</v>
      </c>
      <c r="I134" s="36">
        <v>20030.3</v>
      </c>
      <c r="J134" s="36">
        <f t="shared" si="11"/>
        <v>65.1993458701643</v>
      </c>
      <c r="K134" s="71">
        <f>I134/G134*100</f>
        <v>100</v>
      </c>
    </row>
    <row r="135" spans="1:11" ht="66">
      <c r="A135" s="10"/>
      <c r="B135" s="13" t="s">
        <v>96</v>
      </c>
      <c r="C135" s="43" t="s">
        <v>117</v>
      </c>
      <c r="D135" s="36">
        <v>130131.2</v>
      </c>
      <c r="E135" s="36">
        <v>531.6</v>
      </c>
      <c r="F135" s="36">
        <v>130131.2</v>
      </c>
      <c r="G135" s="36">
        <v>531.6</v>
      </c>
      <c r="H135" s="36">
        <v>531.6</v>
      </c>
      <c r="I135" s="36">
        <v>531.6</v>
      </c>
      <c r="J135" s="36">
        <f t="shared" si="11"/>
        <v>0.4085107952589387</v>
      </c>
      <c r="K135" s="71">
        <f>I135/G135*100</f>
        <v>100</v>
      </c>
    </row>
    <row r="136" spans="1:11" s="40" customFormat="1" ht="66">
      <c r="A136" s="10" t="s">
        <v>145</v>
      </c>
      <c r="B136" s="11" t="s">
        <v>22</v>
      </c>
      <c r="C136" s="15" t="s">
        <v>150</v>
      </c>
      <c r="D136" s="36">
        <f aca="true" t="shared" si="21" ref="D136:I136">D137+D138</f>
        <v>68486.8</v>
      </c>
      <c r="E136" s="36">
        <f t="shared" si="21"/>
        <v>0</v>
      </c>
      <c r="F136" s="36">
        <f t="shared" si="21"/>
        <v>68486.8</v>
      </c>
      <c r="G136" s="36">
        <f t="shared" si="21"/>
        <v>0</v>
      </c>
      <c r="H136" s="36">
        <f t="shared" si="21"/>
        <v>64192.8</v>
      </c>
      <c r="I136" s="36">
        <f t="shared" si="21"/>
        <v>0</v>
      </c>
      <c r="J136" s="36">
        <f t="shared" si="11"/>
        <v>93.73017866216556</v>
      </c>
      <c r="K136" s="71">
        <v>0</v>
      </c>
    </row>
    <row r="137" spans="1:11" s="40" customFormat="1" ht="33">
      <c r="A137" s="10"/>
      <c r="B137" s="11"/>
      <c r="C137" s="15" t="s">
        <v>138</v>
      </c>
      <c r="D137" s="36">
        <v>28017.3</v>
      </c>
      <c r="E137" s="36">
        <v>0</v>
      </c>
      <c r="F137" s="36">
        <v>28017.3</v>
      </c>
      <c r="G137" s="36">
        <v>0</v>
      </c>
      <c r="H137" s="36">
        <v>26341.9</v>
      </c>
      <c r="I137" s="36">
        <v>0</v>
      </c>
      <c r="J137" s="36">
        <f t="shared" si="11"/>
        <v>94.02012328097284</v>
      </c>
      <c r="K137" s="71">
        <v>0</v>
      </c>
    </row>
    <row r="138" spans="1:11" s="40" customFormat="1" ht="16.5">
      <c r="A138" s="10"/>
      <c r="B138" s="11"/>
      <c r="C138" s="15" t="s">
        <v>139</v>
      </c>
      <c r="D138" s="36">
        <v>40469.5</v>
      </c>
      <c r="E138" s="36">
        <v>0</v>
      </c>
      <c r="F138" s="36">
        <v>40469.5</v>
      </c>
      <c r="G138" s="36">
        <v>0</v>
      </c>
      <c r="H138" s="36">
        <v>37850.9</v>
      </c>
      <c r="I138" s="36">
        <v>0</v>
      </c>
      <c r="J138" s="36">
        <f t="shared" si="11"/>
        <v>93.5294481028923</v>
      </c>
      <c r="K138" s="71">
        <v>0</v>
      </c>
    </row>
    <row r="139" spans="1:11" s="40" customFormat="1" ht="49.5">
      <c r="A139" s="10" t="s">
        <v>148</v>
      </c>
      <c r="B139" s="11" t="s">
        <v>96</v>
      </c>
      <c r="C139" s="15" t="s">
        <v>152</v>
      </c>
      <c r="D139" s="36">
        <v>5000</v>
      </c>
      <c r="E139" s="36">
        <v>0</v>
      </c>
      <c r="F139" s="36">
        <v>5000</v>
      </c>
      <c r="G139" s="36">
        <v>0</v>
      </c>
      <c r="H139" s="36">
        <v>2723.3</v>
      </c>
      <c r="I139" s="36">
        <v>0</v>
      </c>
      <c r="J139" s="36">
        <f t="shared" si="11"/>
        <v>54.466</v>
      </c>
      <c r="K139" s="71">
        <v>0</v>
      </c>
    </row>
    <row r="140" spans="1:11" s="40" customFormat="1" ht="49.5">
      <c r="A140" s="10" t="s">
        <v>149</v>
      </c>
      <c r="B140" s="11" t="s">
        <v>72</v>
      </c>
      <c r="C140" s="15" t="s">
        <v>157</v>
      </c>
      <c r="D140" s="36">
        <v>135266.8</v>
      </c>
      <c r="E140" s="36">
        <v>0</v>
      </c>
      <c r="F140" s="36">
        <v>135266.8</v>
      </c>
      <c r="G140" s="36">
        <v>0</v>
      </c>
      <c r="H140" s="36">
        <v>115338</v>
      </c>
      <c r="I140" s="36">
        <v>0</v>
      </c>
      <c r="J140" s="36">
        <f t="shared" si="11"/>
        <v>85.26704261503933</v>
      </c>
      <c r="K140" s="71">
        <v>0</v>
      </c>
    </row>
    <row r="141" spans="1:11" s="40" customFormat="1" ht="49.5">
      <c r="A141" s="10" t="s">
        <v>153</v>
      </c>
      <c r="B141" s="11" t="s">
        <v>88</v>
      </c>
      <c r="C141" s="15" t="s">
        <v>156</v>
      </c>
      <c r="D141" s="36">
        <v>55000</v>
      </c>
      <c r="E141" s="36">
        <v>0</v>
      </c>
      <c r="F141" s="36">
        <v>55000</v>
      </c>
      <c r="G141" s="36">
        <v>0</v>
      </c>
      <c r="H141" s="36">
        <v>8271</v>
      </c>
      <c r="I141" s="36">
        <v>0</v>
      </c>
      <c r="J141" s="36">
        <f t="shared" si="11"/>
        <v>15.038181818181817</v>
      </c>
      <c r="K141" s="71">
        <v>0</v>
      </c>
    </row>
    <row r="142" spans="1:11" s="40" customFormat="1" ht="117.75" customHeight="1">
      <c r="A142" s="10" t="s">
        <v>154</v>
      </c>
      <c r="B142" s="11"/>
      <c r="C142" s="15" t="s">
        <v>204</v>
      </c>
      <c r="D142" s="36">
        <f aca="true" t="shared" si="22" ref="D142:I142">D144+D145+D146</f>
        <v>4052.7999999999997</v>
      </c>
      <c r="E142" s="36">
        <f t="shared" si="22"/>
        <v>0</v>
      </c>
      <c r="F142" s="36">
        <f t="shared" si="22"/>
        <v>4052.7999999999997</v>
      </c>
      <c r="G142" s="36">
        <f t="shared" si="22"/>
        <v>0</v>
      </c>
      <c r="H142" s="36">
        <f t="shared" si="22"/>
        <v>1015.1</v>
      </c>
      <c r="I142" s="36">
        <f t="shared" si="22"/>
        <v>0</v>
      </c>
      <c r="J142" s="36">
        <f t="shared" si="11"/>
        <v>25.046881168574814</v>
      </c>
      <c r="K142" s="71">
        <v>0</v>
      </c>
    </row>
    <row r="143" spans="1:11" s="40" customFormat="1" ht="16.5">
      <c r="A143" s="10"/>
      <c r="B143" s="11"/>
      <c r="C143" s="15" t="s">
        <v>0</v>
      </c>
      <c r="D143" s="36"/>
      <c r="E143" s="36"/>
      <c r="F143" s="36"/>
      <c r="G143" s="36"/>
      <c r="H143" s="36"/>
      <c r="I143" s="36"/>
      <c r="J143" s="36"/>
      <c r="K143" s="71"/>
    </row>
    <row r="144" spans="1:11" s="40" customFormat="1" ht="18.75" customHeight="1">
      <c r="A144" s="10"/>
      <c r="B144" s="11" t="s">
        <v>107</v>
      </c>
      <c r="C144" s="15" t="s">
        <v>108</v>
      </c>
      <c r="D144" s="36">
        <v>3037.7</v>
      </c>
      <c r="E144" s="36">
        <v>0</v>
      </c>
      <c r="F144" s="36">
        <v>3037.7</v>
      </c>
      <c r="G144" s="36">
        <v>0</v>
      </c>
      <c r="H144" s="36"/>
      <c r="I144" s="36">
        <v>0</v>
      </c>
      <c r="J144" s="36">
        <f aca="true" t="shared" si="23" ref="J144:J187">H144/F144*100</f>
        <v>0</v>
      </c>
      <c r="K144" s="71">
        <v>0</v>
      </c>
    </row>
    <row r="145" spans="1:11" s="40" customFormat="1" ht="18.75" customHeight="1">
      <c r="A145" s="10"/>
      <c r="B145" s="11" t="s">
        <v>99</v>
      </c>
      <c r="C145" s="15" t="s">
        <v>100</v>
      </c>
      <c r="D145" s="36">
        <v>365.1</v>
      </c>
      <c r="E145" s="36">
        <v>0</v>
      </c>
      <c r="F145" s="36">
        <v>365.1</v>
      </c>
      <c r="G145" s="36">
        <v>0</v>
      </c>
      <c r="H145" s="36">
        <v>365.1</v>
      </c>
      <c r="I145" s="36">
        <v>0</v>
      </c>
      <c r="J145" s="36">
        <f t="shared" si="23"/>
        <v>100</v>
      </c>
      <c r="K145" s="71">
        <v>0</v>
      </c>
    </row>
    <row r="146" spans="1:11" s="40" customFormat="1" ht="21" customHeight="1">
      <c r="A146" s="10"/>
      <c r="B146" s="11" t="s">
        <v>88</v>
      </c>
      <c r="C146" s="15" t="s">
        <v>91</v>
      </c>
      <c r="D146" s="36">
        <v>650</v>
      </c>
      <c r="E146" s="36">
        <v>0</v>
      </c>
      <c r="F146" s="36">
        <v>650</v>
      </c>
      <c r="G146" s="36">
        <v>0</v>
      </c>
      <c r="H146" s="36">
        <v>650</v>
      </c>
      <c r="I146" s="36">
        <v>0</v>
      </c>
      <c r="J146" s="36">
        <f t="shared" si="23"/>
        <v>100</v>
      </c>
      <c r="K146" s="71">
        <v>0</v>
      </c>
    </row>
    <row r="147" spans="1:11" s="40" customFormat="1" ht="49.5">
      <c r="A147" s="10" t="s">
        <v>155</v>
      </c>
      <c r="B147" s="11" t="s">
        <v>72</v>
      </c>
      <c r="C147" s="15" t="s">
        <v>205</v>
      </c>
      <c r="D147" s="36">
        <f aca="true" t="shared" si="24" ref="D147:I147">D149+D150</f>
        <v>899659.1</v>
      </c>
      <c r="E147" s="36">
        <f t="shared" si="24"/>
        <v>0</v>
      </c>
      <c r="F147" s="36">
        <f t="shared" si="24"/>
        <v>899659.1</v>
      </c>
      <c r="G147" s="36">
        <f t="shared" si="24"/>
        <v>0</v>
      </c>
      <c r="H147" s="36">
        <f t="shared" si="24"/>
        <v>793258.8999999999</v>
      </c>
      <c r="I147" s="36">
        <f t="shared" si="24"/>
        <v>0</v>
      </c>
      <c r="J147" s="36">
        <f t="shared" si="23"/>
        <v>88.17327585526562</v>
      </c>
      <c r="K147" s="71">
        <v>0</v>
      </c>
    </row>
    <row r="148" spans="1:11" s="40" customFormat="1" ht="16.5">
      <c r="A148" s="10"/>
      <c r="B148" s="11"/>
      <c r="C148" s="15" t="s">
        <v>180</v>
      </c>
      <c r="D148" s="36"/>
      <c r="E148" s="36"/>
      <c r="F148" s="36"/>
      <c r="G148" s="36"/>
      <c r="H148" s="36"/>
      <c r="I148" s="36"/>
      <c r="J148" s="36"/>
      <c r="K148" s="71"/>
    </row>
    <row r="149" spans="1:11" s="40" customFormat="1" ht="16.5">
      <c r="A149" s="10"/>
      <c r="B149" s="11"/>
      <c r="C149" s="15" t="s">
        <v>171</v>
      </c>
      <c r="D149" s="36">
        <v>444759.6</v>
      </c>
      <c r="E149" s="36">
        <v>0</v>
      </c>
      <c r="F149" s="36">
        <v>444759.6</v>
      </c>
      <c r="G149" s="36">
        <v>0</v>
      </c>
      <c r="H149" s="36">
        <v>444759.6</v>
      </c>
      <c r="I149" s="36">
        <v>0</v>
      </c>
      <c r="J149" s="36">
        <f t="shared" si="23"/>
        <v>100</v>
      </c>
      <c r="K149" s="71">
        <v>0</v>
      </c>
    </row>
    <row r="150" spans="1:11" s="40" customFormat="1" ht="16.5">
      <c r="A150" s="10"/>
      <c r="B150" s="11"/>
      <c r="C150" s="15" t="s">
        <v>139</v>
      </c>
      <c r="D150" s="36">
        <v>454899.5</v>
      </c>
      <c r="E150" s="36">
        <v>0</v>
      </c>
      <c r="F150" s="36">
        <v>454899.5</v>
      </c>
      <c r="G150" s="36">
        <v>0</v>
      </c>
      <c r="H150" s="36">
        <v>348499.3</v>
      </c>
      <c r="I150" s="36">
        <v>0</v>
      </c>
      <c r="J150" s="36">
        <f t="shared" si="23"/>
        <v>76.6101743352103</v>
      </c>
      <c r="K150" s="71">
        <v>0</v>
      </c>
    </row>
    <row r="151" spans="1:11" s="40" customFormat="1" ht="36" customHeight="1">
      <c r="A151" s="10" t="s">
        <v>159</v>
      </c>
      <c r="B151" s="11"/>
      <c r="C151" s="15" t="s">
        <v>226</v>
      </c>
      <c r="D151" s="36">
        <f aca="true" t="shared" si="25" ref="D151:I151">D153+D154</f>
        <v>65070.7</v>
      </c>
      <c r="E151" s="36">
        <f t="shared" si="25"/>
        <v>0</v>
      </c>
      <c r="F151" s="36">
        <f t="shared" si="25"/>
        <v>65070.7</v>
      </c>
      <c r="G151" s="36">
        <f t="shared" si="25"/>
        <v>0</v>
      </c>
      <c r="H151" s="36">
        <f t="shared" si="25"/>
        <v>65063.9</v>
      </c>
      <c r="I151" s="36">
        <f t="shared" si="25"/>
        <v>0</v>
      </c>
      <c r="J151" s="36">
        <f t="shared" si="23"/>
        <v>99.98954982811004</v>
      </c>
      <c r="K151" s="71">
        <v>0</v>
      </c>
    </row>
    <row r="152" spans="1:11" s="40" customFormat="1" ht="16.5">
      <c r="A152" s="10"/>
      <c r="B152" s="11"/>
      <c r="C152" s="15" t="s">
        <v>0</v>
      </c>
      <c r="D152" s="36"/>
      <c r="E152" s="36"/>
      <c r="F152" s="36"/>
      <c r="G152" s="36"/>
      <c r="H152" s="36"/>
      <c r="I152" s="36"/>
      <c r="J152" s="36"/>
      <c r="K152" s="71"/>
    </row>
    <row r="153" spans="1:11" s="40" customFormat="1" ht="20.25" customHeight="1">
      <c r="A153" s="10"/>
      <c r="B153" s="11" t="s">
        <v>6</v>
      </c>
      <c r="C153" s="15" t="s">
        <v>8</v>
      </c>
      <c r="D153" s="36">
        <v>64815.7</v>
      </c>
      <c r="E153" s="36">
        <v>0</v>
      </c>
      <c r="F153" s="36">
        <v>64815.7</v>
      </c>
      <c r="G153" s="36">
        <v>0</v>
      </c>
      <c r="H153" s="36">
        <v>64808.9</v>
      </c>
      <c r="I153" s="36">
        <v>0</v>
      </c>
      <c r="J153" s="36">
        <f t="shared" si="23"/>
        <v>99.98950871470956</v>
      </c>
      <c r="K153" s="71">
        <v>0</v>
      </c>
    </row>
    <row r="154" spans="1:11" s="40" customFormat="1" ht="21" customHeight="1">
      <c r="A154" s="10"/>
      <c r="B154" s="11" t="s">
        <v>146</v>
      </c>
      <c r="C154" s="15" t="s">
        <v>147</v>
      </c>
      <c r="D154" s="36">
        <v>255</v>
      </c>
      <c r="E154" s="36">
        <v>0</v>
      </c>
      <c r="F154" s="36">
        <v>255</v>
      </c>
      <c r="G154" s="36">
        <v>0</v>
      </c>
      <c r="H154" s="36">
        <v>255</v>
      </c>
      <c r="I154" s="36">
        <v>0</v>
      </c>
      <c r="J154" s="36">
        <f t="shared" si="23"/>
        <v>100</v>
      </c>
      <c r="K154" s="71">
        <v>0</v>
      </c>
    </row>
    <row r="155" spans="1:11" s="40" customFormat="1" ht="82.5">
      <c r="A155" s="10" t="s">
        <v>160</v>
      </c>
      <c r="B155" s="11"/>
      <c r="C155" s="15" t="s">
        <v>192</v>
      </c>
      <c r="D155" s="36">
        <f aca="true" t="shared" si="26" ref="D155:I155">D157+D158+D159</f>
        <v>28143.6</v>
      </c>
      <c r="E155" s="36">
        <f t="shared" si="26"/>
        <v>23180.1</v>
      </c>
      <c r="F155" s="36">
        <f t="shared" si="26"/>
        <v>32004.6</v>
      </c>
      <c r="G155" s="36">
        <f t="shared" si="26"/>
        <v>27041.1</v>
      </c>
      <c r="H155" s="36">
        <f t="shared" si="26"/>
        <v>32004.6</v>
      </c>
      <c r="I155" s="36">
        <f t="shared" si="26"/>
        <v>0</v>
      </c>
      <c r="J155" s="36">
        <f t="shared" si="23"/>
        <v>100</v>
      </c>
      <c r="K155" s="71">
        <f>I155/G155*100</f>
        <v>0</v>
      </c>
    </row>
    <row r="156" spans="1:11" s="40" customFormat="1" ht="16.5">
      <c r="A156" s="10"/>
      <c r="B156" s="11"/>
      <c r="C156" s="15" t="s">
        <v>0</v>
      </c>
      <c r="D156" s="36"/>
      <c r="E156" s="36"/>
      <c r="F156" s="36"/>
      <c r="G156" s="36"/>
      <c r="H156" s="36"/>
      <c r="I156" s="36"/>
      <c r="J156" s="36"/>
      <c r="K156" s="71"/>
    </row>
    <row r="157" spans="1:11" s="40" customFormat="1" ht="18.75" customHeight="1">
      <c r="A157" s="10"/>
      <c r="B157" s="46" t="s">
        <v>72</v>
      </c>
      <c r="C157" s="43" t="s">
        <v>71</v>
      </c>
      <c r="D157" s="36">
        <v>1362.1</v>
      </c>
      <c r="E157" s="36">
        <v>648.1</v>
      </c>
      <c r="F157" s="36">
        <v>1362.1</v>
      </c>
      <c r="G157" s="36">
        <v>648.1</v>
      </c>
      <c r="H157" s="36">
        <v>1362.1</v>
      </c>
      <c r="I157" s="36">
        <v>0</v>
      </c>
      <c r="J157" s="36">
        <f t="shared" si="23"/>
        <v>100</v>
      </c>
      <c r="K157" s="71">
        <f>I157/G157*100</f>
        <v>0</v>
      </c>
    </row>
    <row r="158" spans="1:11" s="40" customFormat="1" ht="17.25" customHeight="1">
      <c r="A158" s="10"/>
      <c r="B158" s="46" t="s">
        <v>6</v>
      </c>
      <c r="C158" s="22" t="s">
        <v>8</v>
      </c>
      <c r="D158" s="36">
        <v>22532</v>
      </c>
      <c r="E158" s="36">
        <v>22532</v>
      </c>
      <c r="F158" s="36">
        <f>22532+3861</f>
        <v>26393</v>
      </c>
      <c r="G158" s="36">
        <f>22532+3861</f>
        <v>26393</v>
      </c>
      <c r="H158" s="36">
        <v>26393</v>
      </c>
      <c r="I158" s="36">
        <v>0</v>
      </c>
      <c r="J158" s="36">
        <f t="shared" si="23"/>
        <v>100</v>
      </c>
      <c r="K158" s="71">
        <f>I158/G158*100</f>
        <v>0</v>
      </c>
    </row>
    <row r="159" spans="1:11" s="40" customFormat="1" ht="17.25" customHeight="1">
      <c r="A159" s="10"/>
      <c r="B159" s="11" t="s">
        <v>7</v>
      </c>
      <c r="C159" s="43" t="s">
        <v>9</v>
      </c>
      <c r="D159" s="36">
        <v>4249.5</v>
      </c>
      <c r="E159" s="36">
        <v>0</v>
      </c>
      <c r="F159" s="36">
        <v>4249.5</v>
      </c>
      <c r="G159" s="36">
        <v>0</v>
      </c>
      <c r="H159" s="36">
        <v>4249.5</v>
      </c>
      <c r="I159" s="36">
        <v>0</v>
      </c>
      <c r="J159" s="36">
        <f t="shared" si="23"/>
        <v>100</v>
      </c>
      <c r="K159" s="71">
        <v>0</v>
      </c>
    </row>
    <row r="160" spans="1:11" s="40" customFormat="1" ht="49.5">
      <c r="A160" s="10" t="s">
        <v>165</v>
      </c>
      <c r="B160" s="11" t="s">
        <v>7</v>
      </c>
      <c r="C160" s="15" t="s">
        <v>168</v>
      </c>
      <c r="D160" s="36">
        <v>9255</v>
      </c>
      <c r="E160" s="36">
        <v>0</v>
      </c>
      <c r="F160" s="36">
        <v>9255</v>
      </c>
      <c r="G160" s="36">
        <v>0</v>
      </c>
      <c r="H160" s="36">
        <v>9255</v>
      </c>
      <c r="I160" s="36">
        <v>0</v>
      </c>
      <c r="J160" s="36">
        <f t="shared" si="23"/>
        <v>100</v>
      </c>
      <c r="K160" s="71">
        <v>0</v>
      </c>
    </row>
    <row r="161" spans="1:11" s="40" customFormat="1" ht="49.5">
      <c r="A161" s="10" t="s">
        <v>167</v>
      </c>
      <c r="B161" s="11" t="s">
        <v>102</v>
      </c>
      <c r="C161" s="15" t="s">
        <v>170</v>
      </c>
      <c r="D161" s="36">
        <v>226600</v>
      </c>
      <c r="E161" s="36">
        <v>0</v>
      </c>
      <c r="F161" s="36">
        <v>226600</v>
      </c>
      <c r="G161" s="36">
        <v>0</v>
      </c>
      <c r="H161" s="36">
        <v>225146</v>
      </c>
      <c r="I161" s="36">
        <v>0</v>
      </c>
      <c r="J161" s="36">
        <f t="shared" si="23"/>
        <v>99.35834068843778</v>
      </c>
      <c r="K161" s="71">
        <v>0</v>
      </c>
    </row>
    <row r="162" spans="1:11" s="40" customFormat="1" ht="66">
      <c r="A162" s="10" t="s">
        <v>169</v>
      </c>
      <c r="B162" s="11" t="s">
        <v>104</v>
      </c>
      <c r="C162" s="15" t="s">
        <v>174</v>
      </c>
      <c r="D162" s="36">
        <v>6830</v>
      </c>
      <c r="E162" s="36">
        <v>0</v>
      </c>
      <c r="F162" s="36">
        <v>6830</v>
      </c>
      <c r="G162" s="36">
        <v>0</v>
      </c>
      <c r="H162" s="36">
        <v>6829.8</v>
      </c>
      <c r="I162" s="36">
        <v>0</v>
      </c>
      <c r="J162" s="36">
        <f t="shared" si="23"/>
        <v>99.99707174231332</v>
      </c>
      <c r="K162" s="71">
        <v>0</v>
      </c>
    </row>
    <row r="163" spans="1:11" s="40" customFormat="1" ht="49.5">
      <c r="A163" s="10" t="s">
        <v>173</v>
      </c>
      <c r="B163" s="11" t="s">
        <v>7</v>
      </c>
      <c r="C163" s="15" t="s">
        <v>181</v>
      </c>
      <c r="D163" s="36">
        <f aca="true" t="shared" si="27" ref="D163:I163">D164+D165</f>
        <v>2396</v>
      </c>
      <c r="E163" s="36">
        <f t="shared" si="27"/>
        <v>0</v>
      </c>
      <c r="F163" s="36">
        <f t="shared" si="27"/>
        <v>2396</v>
      </c>
      <c r="G163" s="36">
        <f t="shared" si="27"/>
        <v>0</v>
      </c>
      <c r="H163" s="36">
        <f t="shared" si="27"/>
        <v>2396</v>
      </c>
      <c r="I163" s="36">
        <f t="shared" si="27"/>
        <v>0</v>
      </c>
      <c r="J163" s="36">
        <f t="shared" si="23"/>
        <v>100</v>
      </c>
      <c r="K163" s="71">
        <v>0</v>
      </c>
    </row>
    <row r="164" spans="1:11" s="40" customFormat="1" ht="16.5">
      <c r="A164" s="10"/>
      <c r="B164" s="11"/>
      <c r="C164" s="15" t="s">
        <v>171</v>
      </c>
      <c r="D164" s="36">
        <v>996</v>
      </c>
      <c r="E164" s="36">
        <v>0</v>
      </c>
      <c r="F164" s="36">
        <v>996</v>
      </c>
      <c r="G164" s="36">
        <v>0</v>
      </c>
      <c r="H164" s="36">
        <v>996</v>
      </c>
      <c r="I164" s="36">
        <v>0</v>
      </c>
      <c r="J164" s="36">
        <f t="shared" si="23"/>
        <v>100</v>
      </c>
      <c r="K164" s="71">
        <v>0</v>
      </c>
    </row>
    <row r="165" spans="1:11" s="40" customFormat="1" ht="16.5">
      <c r="A165" s="10"/>
      <c r="B165" s="11"/>
      <c r="C165" s="15" t="s">
        <v>139</v>
      </c>
      <c r="D165" s="36">
        <v>1400</v>
      </c>
      <c r="E165" s="36">
        <v>0</v>
      </c>
      <c r="F165" s="36">
        <v>1400</v>
      </c>
      <c r="G165" s="36">
        <v>0</v>
      </c>
      <c r="H165" s="36">
        <v>1400</v>
      </c>
      <c r="I165" s="36">
        <v>0</v>
      </c>
      <c r="J165" s="36">
        <f t="shared" si="23"/>
        <v>100</v>
      </c>
      <c r="K165" s="71">
        <v>0</v>
      </c>
    </row>
    <row r="166" spans="1:11" s="40" customFormat="1" ht="56.25" customHeight="1">
      <c r="A166" s="10" t="s">
        <v>179</v>
      </c>
      <c r="B166" s="11" t="s">
        <v>185</v>
      </c>
      <c r="C166" s="15" t="s">
        <v>186</v>
      </c>
      <c r="D166" s="36">
        <v>13888</v>
      </c>
      <c r="E166" s="36">
        <v>0</v>
      </c>
      <c r="F166" s="36">
        <v>13888</v>
      </c>
      <c r="G166" s="36">
        <v>0</v>
      </c>
      <c r="H166" s="36">
        <v>0</v>
      </c>
      <c r="I166" s="36">
        <v>0</v>
      </c>
      <c r="J166" s="36">
        <f t="shared" si="23"/>
        <v>0</v>
      </c>
      <c r="K166" s="71">
        <v>0</v>
      </c>
    </row>
    <row r="167" spans="1:11" s="40" customFormat="1" ht="66">
      <c r="A167" s="10" t="s">
        <v>184</v>
      </c>
      <c r="B167" s="11" t="s">
        <v>104</v>
      </c>
      <c r="C167" s="15" t="s">
        <v>187</v>
      </c>
      <c r="D167" s="36">
        <f aca="true" t="shared" si="28" ref="D167:I167">D169+D170</f>
        <v>8000</v>
      </c>
      <c r="E167" s="36">
        <f t="shared" si="28"/>
        <v>0</v>
      </c>
      <c r="F167" s="36">
        <f t="shared" si="28"/>
        <v>8000</v>
      </c>
      <c r="G167" s="36">
        <f t="shared" si="28"/>
        <v>0</v>
      </c>
      <c r="H167" s="36">
        <f t="shared" si="28"/>
        <v>7360.6</v>
      </c>
      <c r="I167" s="36">
        <f t="shared" si="28"/>
        <v>0</v>
      </c>
      <c r="J167" s="36">
        <f t="shared" si="23"/>
        <v>92.00750000000001</v>
      </c>
      <c r="K167" s="71">
        <v>0</v>
      </c>
    </row>
    <row r="168" spans="1:11" s="40" customFormat="1" ht="16.5">
      <c r="A168" s="10"/>
      <c r="B168" s="11"/>
      <c r="C168" s="15" t="s">
        <v>180</v>
      </c>
      <c r="D168" s="36"/>
      <c r="E168" s="36"/>
      <c r="F168" s="36"/>
      <c r="G168" s="36"/>
      <c r="H168" s="36"/>
      <c r="I168" s="36"/>
      <c r="J168" s="36"/>
      <c r="K168" s="71"/>
    </row>
    <row r="169" spans="1:11" s="40" customFormat="1" ht="16.5">
      <c r="A169" s="10" t="s">
        <v>210</v>
      </c>
      <c r="B169" s="11"/>
      <c r="C169" s="15" t="s">
        <v>139</v>
      </c>
      <c r="D169" s="36">
        <v>3234</v>
      </c>
      <c r="E169" s="36">
        <v>0</v>
      </c>
      <c r="F169" s="36">
        <v>3234</v>
      </c>
      <c r="G169" s="36">
        <v>0</v>
      </c>
      <c r="H169" s="36">
        <v>3234</v>
      </c>
      <c r="I169" s="36">
        <v>0</v>
      </c>
      <c r="J169" s="36">
        <f t="shared" si="23"/>
        <v>100</v>
      </c>
      <c r="K169" s="71">
        <v>0</v>
      </c>
    </row>
    <row r="170" spans="1:11" s="40" customFormat="1" ht="16.5">
      <c r="A170" s="10" t="s">
        <v>211</v>
      </c>
      <c r="B170" s="11"/>
      <c r="C170" s="15" t="s">
        <v>171</v>
      </c>
      <c r="D170" s="36">
        <v>4766</v>
      </c>
      <c r="E170" s="36">
        <v>0</v>
      </c>
      <c r="F170" s="36">
        <v>4766</v>
      </c>
      <c r="G170" s="36">
        <v>0</v>
      </c>
      <c r="H170" s="36">
        <v>4126.6</v>
      </c>
      <c r="I170" s="36">
        <v>0</v>
      </c>
      <c r="J170" s="36">
        <f t="shared" si="23"/>
        <v>86.58413764162822</v>
      </c>
      <c r="K170" s="71">
        <v>0</v>
      </c>
    </row>
    <row r="171" spans="1:11" s="40" customFormat="1" ht="66">
      <c r="A171" s="10" t="s">
        <v>212</v>
      </c>
      <c r="B171" s="11" t="s">
        <v>194</v>
      </c>
      <c r="C171" s="15" t="s">
        <v>195</v>
      </c>
      <c r="D171" s="36">
        <v>2000</v>
      </c>
      <c r="E171" s="36">
        <v>0</v>
      </c>
      <c r="F171" s="36">
        <v>2000</v>
      </c>
      <c r="G171" s="36">
        <v>0</v>
      </c>
      <c r="H171" s="36">
        <v>642.4</v>
      </c>
      <c r="I171" s="36">
        <v>0</v>
      </c>
      <c r="J171" s="36">
        <f t="shared" si="23"/>
        <v>32.12</v>
      </c>
      <c r="K171" s="71">
        <v>0</v>
      </c>
    </row>
    <row r="172" spans="1:11" s="40" customFormat="1" ht="66">
      <c r="A172" s="10" t="s">
        <v>193</v>
      </c>
      <c r="B172" s="11" t="s">
        <v>107</v>
      </c>
      <c r="C172" s="15" t="s">
        <v>196</v>
      </c>
      <c r="D172" s="36">
        <v>23525</v>
      </c>
      <c r="E172" s="36">
        <v>0</v>
      </c>
      <c r="F172" s="36">
        <v>23525</v>
      </c>
      <c r="G172" s="36">
        <v>0</v>
      </c>
      <c r="H172" s="36">
        <v>0</v>
      </c>
      <c r="I172" s="36">
        <v>0</v>
      </c>
      <c r="J172" s="36">
        <f t="shared" si="23"/>
        <v>0</v>
      </c>
      <c r="K172" s="71">
        <v>0</v>
      </c>
    </row>
    <row r="173" spans="1:11" s="40" customFormat="1" ht="16.5">
      <c r="A173" s="14" t="s">
        <v>131</v>
      </c>
      <c r="B173" s="17"/>
      <c r="C173" s="50" t="s">
        <v>132</v>
      </c>
      <c r="D173" s="38">
        <f aca="true" t="shared" si="29" ref="D173:I173">D175+D176+D177+D183+D184+D185+D186</f>
        <v>17982.4</v>
      </c>
      <c r="E173" s="38">
        <f t="shared" si="29"/>
        <v>152.4</v>
      </c>
      <c r="F173" s="38">
        <f t="shared" si="29"/>
        <v>17982.4</v>
      </c>
      <c r="G173" s="38">
        <f t="shared" si="29"/>
        <v>152.4</v>
      </c>
      <c r="H173" s="38">
        <f t="shared" si="29"/>
        <v>12876</v>
      </c>
      <c r="I173" s="38">
        <f t="shared" si="29"/>
        <v>152.4</v>
      </c>
      <c r="J173" s="38">
        <f t="shared" si="23"/>
        <v>71.6033454933713</v>
      </c>
      <c r="K173" s="72">
        <f>I173/G173*100</f>
        <v>100</v>
      </c>
    </row>
    <row r="174" spans="1:11" s="40" customFormat="1" ht="16.5">
      <c r="A174" s="10"/>
      <c r="B174" s="13"/>
      <c r="C174" s="51" t="s">
        <v>0</v>
      </c>
      <c r="D174" s="36"/>
      <c r="E174" s="36"/>
      <c r="F174" s="36"/>
      <c r="G174" s="36"/>
      <c r="H174" s="36"/>
      <c r="I174" s="36"/>
      <c r="J174" s="36"/>
      <c r="K174" s="71"/>
    </row>
    <row r="175" spans="1:11" s="40" customFormat="1" ht="49.5">
      <c r="A175" s="10" t="s">
        <v>133</v>
      </c>
      <c r="B175" s="13" t="s">
        <v>107</v>
      </c>
      <c r="C175" s="4" t="s">
        <v>130</v>
      </c>
      <c r="D175" s="36">
        <v>1000</v>
      </c>
      <c r="E175" s="36">
        <v>0</v>
      </c>
      <c r="F175" s="36">
        <v>1000</v>
      </c>
      <c r="G175" s="36">
        <v>0</v>
      </c>
      <c r="H175" s="36">
        <v>988.7</v>
      </c>
      <c r="I175" s="36">
        <v>0</v>
      </c>
      <c r="J175" s="36">
        <f t="shared" si="23"/>
        <v>98.87</v>
      </c>
      <c r="K175" s="71"/>
    </row>
    <row r="176" spans="1:11" s="40" customFormat="1" ht="48.75" customHeight="1">
      <c r="A176" s="10" t="s">
        <v>134</v>
      </c>
      <c r="B176" s="13" t="s">
        <v>7</v>
      </c>
      <c r="C176" s="43" t="s">
        <v>135</v>
      </c>
      <c r="D176" s="36">
        <v>152.4</v>
      </c>
      <c r="E176" s="36">
        <v>152.4</v>
      </c>
      <c r="F176" s="36">
        <v>152.4</v>
      </c>
      <c r="G176" s="36">
        <v>152.4</v>
      </c>
      <c r="H176" s="36">
        <v>152.4</v>
      </c>
      <c r="I176" s="36">
        <v>152.4</v>
      </c>
      <c r="J176" s="36">
        <f t="shared" si="23"/>
        <v>100</v>
      </c>
      <c r="K176" s="71">
        <f>I176/G176*100</f>
        <v>100</v>
      </c>
    </row>
    <row r="177" spans="1:11" s="40" customFormat="1" ht="69" customHeight="1">
      <c r="A177" s="10" t="s">
        <v>158</v>
      </c>
      <c r="B177" s="13"/>
      <c r="C177" s="43" t="s">
        <v>161</v>
      </c>
      <c r="D177" s="36">
        <f aca="true" t="shared" si="30" ref="D177:I177">D179+D180+D181+D182</f>
        <v>3000</v>
      </c>
      <c r="E177" s="36">
        <f t="shared" si="30"/>
        <v>0</v>
      </c>
      <c r="F177" s="36">
        <f t="shared" si="30"/>
        <v>3000</v>
      </c>
      <c r="G177" s="36">
        <f t="shared" si="30"/>
        <v>0</v>
      </c>
      <c r="H177" s="36">
        <f t="shared" si="30"/>
        <v>3000</v>
      </c>
      <c r="I177" s="36">
        <f t="shared" si="30"/>
        <v>0</v>
      </c>
      <c r="J177" s="36">
        <f t="shared" si="23"/>
        <v>100</v>
      </c>
      <c r="K177" s="71">
        <v>0</v>
      </c>
    </row>
    <row r="178" spans="1:11" s="40" customFormat="1" ht="16.5">
      <c r="A178" s="10"/>
      <c r="B178" s="13"/>
      <c r="C178" s="43" t="s">
        <v>0</v>
      </c>
      <c r="D178" s="36"/>
      <c r="E178" s="36"/>
      <c r="F178" s="36"/>
      <c r="G178" s="36"/>
      <c r="H178" s="36"/>
      <c r="I178" s="36"/>
      <c r="J178" s="36"/>
      <c r="K178" s="71"/>
    </row>
    <row r="179" spans="1:11" s="40" customFormat="1" ht="16.5">
      <c r="A179" s="10"/>
      <c r="B179" s="13" t="s">
        <v>14</v>
      </c>
      <c r="C179" s="43" t="s">
        <v>59</v>
      </c>
      <c r="D179" s="36">
        <v>1700</v>
      </c>
      <c r="E179" s="36">
        <v>0</v>
      </c>
      <c r="F179" s="36">
        <v>1700</v>
      </c>
      <c r="G179" s="36">
        <v>0</v>
      </c>
      <c r="H179" s="36">
        <v>1700</v>
      </c>
      <c r="I179" s="36">
        <v>0</v>
      </c>
      <c r="J179" s="36">
        <f t="shared" si="23"/>
        <v>100</v>
      </c>
      <c r="K179" s="71">
        <v>0</v>
      </c>
    </row>
    <row r="180" spans="1:11" s="40" customFormat="1" ht="16.5">
      <c r="A180" s="10"/>
      <c r="B180" s="13" t="s">
        <v>7</v>
      </c>
      <c r="C180" s="43" t="s">
        <v>9</v>
      </c>
      <c r="D180" s="36">
        <v>500</v>
      </c>
      <c r="E180" s="36">
        <v>0</v>
      </c>
      <c r="F180" s="36">
        <v>500</v>
      </c>
      <c r="G180" s="36">
        <v>0</v>
      </c>
      <c r="H180" s="36">
        <v>500</v>
      </c>
      <c r="I180" s="36">
        <v>0</v>
      </c>
      <c r="J180" s="36">
        <f t="shared" si="23"/>
        <v>100</v>
      </c>
      <c r="K180" s="71">
        <v>0</v>
      </c>
    </row>
    <row r="181" spans="1:11" s="40" customFormat="1" ht="16.5">
      <c r="A181" s="10"/>
      <c r="B181" s="13" t="s">
        <v>99</v>
      </c>
      <c r="C181" s="22" t="s">
        <v>100</v>
      </c>
      <c r="D181" s="36">
        <v>400</v>
      </c>
      <c r="E181" s="36">
        <v>0</v>
      </c>
      <c r="F181" s="36">
        <v>400</v>
      </c>
      <c r="G181" s="36">
        <v>0</v>
      </c>
      <c r="H181" s="36">
        <v>400</v>
      </c>
      <c r="I181" s="36">
        <v>0</v>
      </c>
      <c r="J181" s="36">
        <f t="shared" si="23"/>
        <v>100</v>
      </c>
      <c r="K181" s="71">
        <v>0</v>
      </c>
    </row>
    <row r="182" spans="1:11" s="40" customFormat="1" ht="16.5">
      <c r="A182" s="10"/>
      <c r="B182" s="13" t="s">
        <v>88</v>
      </c>
      <c r="C182" s="43" t="s">
        <v>91</v>
      </c>
      <c r="D182" s="36">
        <v>400</v>
      </c>
      <c r="E182" s="36">
        <v>0</v>
      </c>
      <c r="F182" s="36">
        <v>400</v>
      </c>
      <c r="G182" s="36">
        <v>0</v>
      </c>
      <c r="H182" s="36">
        <v>400</v>
      </c>
      <c r="I182" s="36">
        <v>0</v>
      </c>
      <c r="J182" s="36">
        <f t="shared" si="23"/>
        <v>100</v>
      </c>
      <c r="K182" s="71">
        <v>0</v>
      </c>
    </row>
    <row r="183" spans="1:11" s="40" customFormat="1" ht="67.5" customHeight="1">
      <c r="A183" s="10" t="s">
        <v>163</v>
      </c>
      <c r="B183" s="13" t="s">
        <v>107</v>
      </c>
      <c r="C183" s="4" t="s">
        <v>164</v>
      </c>
      <c r="D183" s="36">
        <v>6750</v>
      </c>
      <c r="E183" s="36">
        <v>0</v>
      </c>
      <c r="F183" s="36">
        <v>6750</v>
      </c>
      <c r="G183" s="36">
        <v>0</v>
      </c>
      <c r="H183" s="36">
        <v>6654.9</v>
      </c>
      <c r="I183" s="36">
        <v>0</v>
      </c>
      <c r="J183" s="36">
        <f t="shared" si="23"/>
        <v>98.5911111111111</v>
      </c>
      <c r="K183" s="71">
        <v>0</v>
      </c>
    </row>
    <row r="184" spans="1:11" s="40" customFormat="1" ht="49.5">
      <c r="A184" s="10" t="s">
        <v>175</v>
      </c>
      <c r="B184" s="13" t="s">
        <v>7</v>
      </c>
      <c r="C184" s="4" t="s">
        <v>176</v>
      </c>
      <c r="D184" s="36">
        <v>1000</v>
      </c>
      <c r="E184" s="36">
        <v>0</v>
      </c>
      <c r="F184" s="36">
        <v>1000</v>
      </c>
      <c r="G184" s="36">
        <v>0</v>
      </c>
      <c r="H184" s="36">
        <v>1000</v>
      </c>
      <c r="I184" s="36">
        <v>0</v>
      </c>
      <c r="J184" s="36">
        <f t="shared" si="23"/>
        <v>100</v>
      </c>
      <c r="K184" s="71">
        <v>0</v>
      </c>
    </row>
    <row r="185" spans="1:11" s="40" customFormat="1" ht="52.5" customHeight="1">
      <c r="A185" s="10" t="s">
        <v>182</v>
      </c>
      <c r="B185" s="13" t="s">
        <v>104</v>
      </c>
      <c r="C185" s="62" t="s">
        <v>183</v>
      </c>
      <c r="D185" s="36">
        <v>5000</v>
      </c>
      <c r="E185" s="36">
        <v>0</v>
      </c>
      <c r="F185" s="36">
        <v>5000</v>
      </c>
      <c r="G185" s="36">
        <v>0</v>
      </c>
      <c r="H185" s="36">
        <v>0</v>
      </c>
      <c r="I185" s="36">
        <v>0</v>
      </c>
      <c r="J185" s="36">
        <f t="shared" si="23"/>
        <v>0</v>
      </c>
      <c r="K185" s="71">
        <v>0</v>
      </c>
    </row>
    <row r="186" spans="1:11" s="40" customFormat="1" ht="52.5" customHeight="1">
      <c r="A186" s="10" t="s">
        <v>197</v>
      </c>
      <c r="B186" s="55" t="s">
        <v>99</v>
      </c>
      <c r="C186" s="62" t="s">
        <v>198</v>
      </c>
      <c r="D186" s="36">
        <v>1080</v>
      </c>
      <c r="E186" s="36">
        <v>0</v>
      </c>
      <c r="F186" s="36">
        <v>1080</v>
      </c>
      <c r="G186" s="36">
        <v>0</v>
      </c>
      <c r="H186" s="36">
        <v>1080</v>
      </c>
      <c r="I186" s="36">
        <v>0</v>
      </c>
      <c r="J186" s="36">
        <f t="shared" si="23"/>
        <v>100</v>
      </c>
      <c r="K186" s="71">
        <v>0</v>
      </c>
    </row>
    <row r="187" spans="1:11" ht="33">
      <c r="A187" s="25"/>
      <c r="B187" s="26"/>
      <c r="C187" s="27" t="s">
        <v>225</v>
      </c>
      <c r="D187" s="52">
        <f aca="true" t="shared" si="31" ref="D187:I187">D14+D24+D80+D173</f>
        <v>10828901.6</v>
      </c>
      <c r="E187" s="52">
        <f t="shared" si="31"/>
        <v>502826.30000000005</v>
      </c>
      <c r="F187" s="52">
        <f t="shared" si="31"/>
        <v>10832764.6</v>
      </c>
      <c r="G187" s="52">
        <f t="shared" si="31"/>
        <v>506687.30000000005</v>
      </c>
      <c r="H187" s="52">
        <f t="shared" si="31"/>
        <v>8465453.7</v>
      </c>
      <c r="I187" s="52">
        <f t="shared" si="31"/>
        <v>390634.2</v>
      </c>
      <c r="J187" s="52">
        <f t="shared" si="23"/>
        <v>78.1467521227222</v>
      </c>
      <c r="K187" s="76">
        <f>I187/G187*100</f>
        <v>77.09571564158011</v>
      </c>
    </row>
    <row r="188" spans="4:7" ht="15.75">
      <c r="D188" s="53"/>
      <c r="E188" s="53"/>
      <c r="F188" s="53"/>
      <c r="G188" s="53"/>
    </row>
    <row r="189" spans="4:7" ht="15.75">
      <c r="D189" s="53"/>
      <c r="E189" s="53"/>
      <c r="F189" s="53"/>
      <c r="G189" s="53"/>
    </row>
  </sheetData>
  <sheetProtection/>
  <autoFilter ref="A13:H187"/>
  <mergeCells count="13">
    <mergeCell ref="A1:K1"/>
    <mergeCell ref="A2:K2"/>
    <mergeCell ref="A3:K3"/>
    <mergeCell ref="A4:K4"/>
    <mergeCell ref="H11:I11"/>
    <mergeCell ref="J11:K11"/>
    <mergeCell ref="A8:K8"/>
    <mergeCell ref="A7:K7"/>
    <mergeCell ref="D11:E11"/>
    <mergeCell ref="C11:C12"/>
    <mergeCell ref="B11:B12"/>
    <mergeCell ref="A11:A12"/>
    <mergeCell ref="F11:G11"/>
  </mergeCells>
  <printOptions/>
  <pageMargins left="0.7874015748031497" right="0.7874015748031497" top="1.1811023622047245" bottom="0.3937007874015748" header="0.5118110236220472" footer="0.5118110236220472"/>
  <pageSetup fitToHeight="0" fitToWidth="1" horizontalDpi="600" verticalDpi="600" orientation="landscape" paperSize="9" scale="75" r:id="rId1"/>
  <headerFooter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Rabbit</dc:creator>
  <cp:keywords/>
  <dc:description/>
  <cp:lastModifiedBy>gunagaev</cp:lastModifiedBy>
  <cp:lastPrinted>2014-03-27T07:41:25Z</cp:lastPrinted>
  <dcterms:created xsi:type="dcterms:W3CDTF">2009-09-25T11:04:37Z</dcterms:created>
  <dcterms:modified xsi:type="dcterms:W3CDTF">2014-04-08T08:23:22Z</dcterms:modified>
  <cp:category/>
  <cp:version/>
  <cp:contentType/>
  <cp:contentStatus/>
</cp:coreProperties>
</file>