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2" sheetId="1" r:id="rId1"/>
  </sheets>
  <definedNames>
    <definedName name="_xlnm.Print_Area" localSheetId="0">'2012'!$A$1:$I$180</definedName>
  </definedNames>
  <calcPr fullCalcOnLoad="1"/>
</workbook>
</file>

<file path=xl/sharedStrings.xml><?xml version="1.0" encoding="utf-8"?>
<sst xmlns="http://schemas.openxmlformats.org/spreadsheetml/2006/main" count="371" uniqueCount="233">
  <si>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года, реализуемой в рамках краевых целевых программ «Об улучшении демогра-фической ситуации в Краснодарском крае» на 2008-2010 годы, «Об улучшении демографической ситуации в Красно-дарском крае» на 2011-2015 годы (в соответствии с рекомендациями феде-рального органа государственной власти,  осуществляющего  функции  по  выработке государственной  политики  и  нормативно -</t>
  </si>
  <si>
    <t xml:space="preserve">Субсидии на реализацию мероприятий долгосрочной краевой целевой программы «Развитие системы дошкольного образо-вания в Краснодарском крае» на 2010-2015 годы </t>
  </si>
  <si>
    <t xml:space="preserve">Субсидии на реализацию долгосрочной краевой целевой программы «Развитие систем наружного освещения населённых пунктов Краснодарского края на 2012-2014 годы» </t>
  </si>
  <si>
    <t xml:space="preserve">Субсидии на реализацию долгосрочной краевой целевой программы «Энерго-сбережение и повышение энергетической эффективности на территории Красно-дарского края на период 2011-2020 годов»  - всего, 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</si>
  <si>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осу-ществляется за счёт: </t>
  </si>
  <si>
    <t xml:space="preserve">Субсидии на проведение мероприятий долгосрочной краевой целевой программы «Развитие образования в Краснодарском крае на 2011-2015 годы», софинансирование которых осуществляется в рамках реали-зации федеральной целевой программы развития образования на 2011-2015 годы </t>
  </si>
  <si>
    <t xml:space="preserve">Субсидии на реализацию долгосрочной краевой целевой программы развития общественной инфраструктуры муници-пального значения на 2012-2015 годы - всего, </t>
  </si>
  <si>
    <t xml:space="preserve">Субсидии на реализацию долгосрочной краевой целевой  программы «Преду-преждение риска заноса, распространения и ликвидации очагов африканской чумы свиней на территории Краснодарского края на 2012-2015 годы» </t>
  </si>
  <si>
    <t xml:space="preserve">Субсидии на реализацию долгосрочной краевой целевой программы «Газификация Краснодарского края (2012-2016 годы)» </t>
  </si>
  <si>
    <t xml:space="preserve">Иные межбюджетные трансферты на премирование победителей краевого конкурса на звание «Самый благо-устроенный город, станица Кубани» </t>
  </si>
  <si>
    <t>Иные межбюджетные трансферты на реализацию долгосрочной краевой целевой программы «Противодействие злоупотреб-лению наркотиками и их незаконному обороту на территории Краснодарского края на 2012-2014 годы» - всего,</t>
  </si>
  <si>
    <t>Субвенции на осуществление отдельных государственных полномочий по предоставлению ежемесячных денежных выплат на содержание ребёнка, переданного на патронатное воспитание</t>
  </si>
  <si>
    <t xml:space="preserve">Субвенции бюджетам муниципальных районов (городских округов) на осу-ществление отдельных государственных полномочий по строительству, в том числе в рамках реализации региональной программы «Модернизация здравоохра-нения Краснодарского края на 2011-2012 годы», и реконструкции объектов здравоохранения (включая проектно-изыскательские работы),  необходимых  для  организации  оказания  медицинской  помощи  в  соответствии  с  террито-риальной 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</t>
  </si>
  <si>
    <t xml:space="preserve">наркологических, онкологических диспансерах и других специализированных медицинских учреждениях) в Красно-дарском крае                                                                                           </t>
  </si>
  <si>
    <t xml:space="preserve">Субсидии на реализацию мероприятий долгосрочной краевой целевой программы  «Кадровое обеспечение сферы культуры и искусства Краснодарского края» на 2011-2013 годы - всего, 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</si>
  <si>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приём-ным родителям за оказание услуг по воспитанию приёмных детей</t>
  </si>
  <si>
    <t xml:space="preserve">Субвенции на исполнение  отдельных государственных полномочий по осу-ществлению денежных выплат меди-цинскому персоналу фельдшерско-аку-шерских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</si>
  <si>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путём приобретения (строительства) жилья</t>
  </si>
  <si>
    <t xml:space="preserve">по возмещению гражданам, ведущим личное подсобное хозяйство, сельско-хозяйственным потребительским коопе-ративам,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сельскохозяйст-венных кредитных потребительских кооперативах в 2005 - 2012 годах на срок до 8 лет </t>
  </si>
  <si>
    <t>Субвенции на осуществление госу-дарственных полномочий по поддержке сельскохозяйственного производства - всего,</t>
  </si>
  <si>
    <t xml:space="preserve">Субвенции на осуществление отдельных государственных полномочий по регу-лированию тарифов организаций коммунального комплекса </t>
  </si>
  <si>
    <t>Функционирование Правительства Рос-сийской Федерации, высших исполни-тельных органов государственной власти субъектов Российской Федерации, местных администраций</t>
  </si>
  <si>
    <t>Субвенции на осуществление госу-дарственных полномочий по реализации долгосрочной краевой целевой программы «Развитие малых форм хозяйствования в АПК на территории Краснодарского края»  на 2010-2012 годы</t>
  </si>
  <si>
    <t xml:space="preserve">Субвенции на осуществление госу-дарственных полномочий по реализации  краевой целевой программы «Развитие сельского хозяйства и регулирование рынков сельскохозяйственной продукции, сырья и продовольствия в Краснодарском крае» на 2008-2012 годы - всего, </t>
  </si>
  <si>
    <t xml:space="preserve">Субвенции на осуществление отдельных государственных полномочий по пре-доставлению мер социальной поддержки в виде компенсации расходов на оплату жилых помещений, отопления и освещения педагогическим работникам муници-пальных образовательных учреждений, расположенных на территории Красно-дарского края, проживающим и рабо-тающим в сельской местности, рабочих посёлках (посёлках городского типа) Краснодарского края </t>
  </si>
  <si>
    <t>Субвенции бюджетам городских округов  на осуществление государственных полномо-чий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</si>
  <si>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осуществление отдельных государственных полномочий по реализации мероприятий по укреплению по укреплению материально-технической базы муниципальных учреждений здравоохра-нения (проведение капитального ремонта, оснащение оборудованием) в рамках реали-зации региональной программы «Модерни-зация здравоохранения Краснодарского края на 2011-2012 годы» </t>
  </si>
  <si>
    <t>Субвенции бюджетам городских округов  на осуществление отдельных государственных полномочий по реализации мероприятий по внедрению современных информационных систем в здравоохранение в рамках реализации региональной программы «Модернизация здравоохранения Красно-дарского края на 2011-2012 годы» в муниципальных учреждениях здраво-охранения</t>
  </si>
  <si>
    <t>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«Совершенствование органи-зации медицинской помощи пострадавшим при дорожно-транспортных происшест-виях» на 2012 год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</si>
  <si>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</si>
  <si>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 на осуществление государст-венных полномочий по организации и осуществлению деятельности по опеке и попечительству в отношении несо-вершеннолетних </t>
  </si>
  <si>
    <t xml:space="preserve">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</si>
  <si>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учреж-дениях)</t>
  </si>
  <si>
    <t>Субвенции на осуществление отдельных государственных полномочий по обеспе-чению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реализую-щих основную общеобразовательную программу дошкольного образования</t>
  </si>
  <si>
    <t xml:space="preserve">3.24. </t>
  </si>
  <si>
    <t>3.25.</t>
  </si>
  <si>
    <t xml:space="preserve">Иные межбюджетные трансферты на реализацию мероприятий долгосрочной краевой целевой программы «Развитие образования в Краснодарском крае»                                                             на 2011-2015 годы </t>
  </si>
  <si>
    <t>в том числе: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</si>
  <si>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</si>
  <si>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</si>
  <si>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</si>
  <si>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</si>
  <si>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</si>
  <si>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</si>
  <si>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</si>
  <si>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</si>
  <si>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</si>
  <si>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</si>
  <si>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</si>
  <si>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</si>
  <si>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</si>
  <si>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</si>
  <si>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</si>
  <si>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1301</t>
  </si>
  <si>
    <t>0501</t>
  </si>
  <si>
    <t>0113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</si>
  <si>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</si>
  <si>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Обслуживание  государственного внутреннего и муниципального долга</t>
  </si>
  <si>
    <t>1.</t>
  </si>
  <si>
    <t xml:space="preserve">Расходы за счёт субвенций бюджетам муниципальных образований - всего, 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</si>
  <si>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</si>
  <si>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</si>
  <si>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</si>
  <si>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</si>
  <si>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</si>
  <si>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</si>
  <si>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</si>
  <si>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</si>
  <si>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</si>
  <si>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</si>
  <si>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</si>
  <si>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</si>
  <si>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</si>
  <si>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</si>
  <si>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</si>
  <si>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</si>
  <si>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</si>
  <si>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</si>
  <si>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</si>
  <si>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</si>
  <si>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</si>
  <si>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</si>
  <si>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</si>
  <si>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2.23.</t>
  </si>
  <si>
    <t>2.24.</t>
  </si>
  <si>
    <t>2.25.</t>
  </si>
  <si>
    <t>2.26.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</si>
  <si>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</si>
  <si>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0105</t>
  </si>
  <si>
    <t>Другие общегосударственные вопросы</t>
  </si>
  <si>
    <t>Сельское хозяйство и рыболовство</t>
  </si>
  <si>
    <t>Жилищное хозяйство</t>
  </si>
  <si>
    <t>Охрана семьи и детства</t>
  </si>
  <si>
    <t>Молодёжная политика и оздоровление детей</t>
  </si>
  <si>
    <t>2.27.</t>
  </si>
  <si>
    <t>2.28.</t>
  </si>
  <si>
    <t>2.29.</t>
  </si>
  <si>
    <t>2.30.</t>
  </si>
  <si>
    <t>0901</t>
  </si>
  <si>
    <t>0909</t>
  </si>
  <si>
    <t>Стационарная медицинская помощь</t>
  </si>
  <si>
    <t>Другие вопросы в области здравоохранения</t>
  </si>
  <si>
    <t>Всего расходов за счёт средств, передаваемых из краевого бюджета в 2012 году</t>
  </si>
  <si>
    <t>2.31.</t>
  </si>
  <si>
    <t>4.</t>
  </si>
  <si>
    <t>Расходы за счёт иных межбюджетных трансфертов - всего,</t>
  </si>
  <si>
    <t>3.</t>
  </si>
  <si>
    <t>3.1.</t>
  </si>
  <si>
    <t>3.2.</t>
  </si>
  <si>
    <t>3.3.</t>
  </si>
  <si>
    <t>4.1.</t>
  </si>
  <si>
    <t>0701</t>
  </si>
  <si>
    <t>1101</t>
  </si>
  <si>
    <t>Физическая культура</t>
  </si>
  <si>
    <t>Дошкольное образование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</si>
  <si>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</si>
  <si>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>РАСХОДЫ</t>
  </si>
  <si>
    <t>4.2.</t>
  </si>
  <si>
    <t>0801</t>
  </si>
  <si>
    <t>Культура</t>
  </si>
  <si>
    <t xml:space="preserve">3.4. </t>
  </si>
  <si>
    <t>3.5.</t>
  </si>
  <si>
    <t>3.6.</t>
  </si>
  <si>
    <t xml:space="preserve">4.3. </t>
  </si>
  <si>
    <t>0412</t>
  </si>
  <si>
    <t xml:space="preserve">Общее образование </t>
  </si>
  <si>
    <t>0503</t>
  </si>
  <si>
    <t>Благоустройство</t>
  </si>
  <si>
    <t xml:space="preserve">Субсидии на реализацию краевой целевой программы «Краснодару - столичный облик» на 2008-2011 годы </t>
  </si>
  <si>
    <t>Субсидии на дополнительную помощь местным бюджетам для решения социально значимых вопросов - всего,</t>
  </si>
  <si>
    <t>3.10.</t>
  </si>
  <si>
    <t>Другие вопросы в области национальной экономики</t>
  </si>
  <si>
    <t>в том числе за счёт остатков средств краевого бюджета</t>
  </si>
  <si>
    <t xml:space="preserve">Субсидии на реализацию мероприятий ведомственной целевой программы реализации государственной молодёжной политики в Краснодарском крае «Молодёжь Кубани» на 2011-2013 годы </t>
  </si>
  <si>
    <t>3.11.</t>
  </si>
  <si>
    <t>Субсидии на реализацию краевой целевой программы «Дети Кубани» на 2009 - 2013 годы</t>
  </si>
  <si>
    <t>3.12.</t>
  </si>
  <si>
    <t>3.13.</t>
  </si>
  <si>
    <t>3.14.</t>
  </si>
  <si>
    <t>Субсидии на реализацию долгосрочной краевой целевой программы «Жилище» на 2011-2015 годы</t>
  </si>
  <si>
    <t>2.32.</t>
  </si>
  <si>
    <t>1102</t>
  </si>
  <si>
    <t>0502</t>
  </si>
  <si>
    <t>Массовый спорт</t>
  </si>
  <si>
    <t>Коммунальное хозяйство</t>
  </si>
  <si>
    <t>3.15.</t>
  </si>
  <si>
    <t>Средств краевого бюджета</t>
  </si>
  <si>
    <t xml:space="preserve">Субсидии на обеспечение мероприятий по переселению граждан из аварийного жилищного фонда, финансовое обеспечение которых осуществляется за счёт: </t>
  </si>
  <si>
    <t xml:space="preserve">Субвенции на осуществление отдельных государственных полномочий по обеспечению выплаты ежемесячного вознаграждения патронатному воспитателю </t>
  </si>
  <si>
    <t>2.33.</t>
  </si>
  <si>
    <t>2.34.</t>
  </si>
  <si>
    <t>2.35.</t>
  </si>
  <si>
    <t xml:space="preserve">Иные межбюджетные трансферты на реализацию ведомственной целевой программы «Содействие субъектам физической культуры и спорта и развитие массового спорта на Кубани на 2012-2014 годы» - всего, </t>
  </si>
  <si>
    <t>Субвенции на осуществление отдельных государственных полномочий по обеспечению жильём граждан, уволенных с военной службы (службы), и приравненных к ним лиц</t>
  </si>
  <si>
    <t>3.9.</t>
  </si>
  <si>
    <t>3.14.1.</t>
  </si>
  <si>
    <t>3.14.2.</t>
  </si>
  <si>
    <t>Средств государственной корпорации - Фонда содействия реформированию жилищно- коммунального хозяйства</t>
  </si>
  <si>
    <t>3.16.</t>
  </si>
  <si>
    <t>0409</t>
  </si>
  <si>
    <t xml:space="preserve">4.4. </t>
  </si>
  <si>
    <t>Субсидии на реализацию мероприятий долгосрочной краевой целевой программы «Стадион» на 2010–2012 годы</t>
  </si>
  <si>
    <t>3.19.</t>
  </si>
  <si>
    <t>Дорожное хозяйство (дорожные фонды)</t>
  </si>
  <si>
    <t>Субсидии  бюджетам городских округов на модернизацию региональных систем общего образования</t>
  </si>
  <si>
    <t>3.18.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</si>
  <si>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</si>
  <si>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</si>
  <si>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</si>
  <si>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</si>
  <si>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 xml:space="preserve">Субсидии на реализацию мероприятий ведомственной целевой программы «Капитальный ремонт и ремонт автомобильных дорог местного значения Краснодарского края на 2012-2014 годы» </t>
  </si>
  <si>
    <t>Средств государственной корпорации - Фонда содействия реформированию жилищно-коммунального хозяйства</t>
  </si>
  <si>
    <t>Дополнительное финансовое обеспечение мероприятий по переселению граждан из аварийного жилищного фонда</t>
  </si>
  <si>
    <t>4.5.</t>
  </si>
  <si>
    <t>4.6.</t>
  </si>
  <si>
    <t>Иные межбюджетные трансферты на реализацию долгосрочной краевой целевой программы «Культура Кубани (2012-2014 годы)»</t>
  </si>
  <si>
    <t>3.7.</t>
  </si>
  <si>
    <t>3.8.</t>
  </si>
  <si>
    <t>3.13.1.</t>
  </si>
  <si>
    <t>3.13.2.</t>
  </si>
  <si>
    <t>3.13.3.</t>
  </si>
  <si>
    <t xml:space="preserve">3.17. </t>
  </si>
  <si>
    <t>4.7.</t>
  </si>
  <si>
    <t>Иные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</si>
  <si>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2.36.</t>
  </si>
  <si>
    <t>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</t>
  </si>
  <si>
    <t xml:space="preserve">4.8. </t>
  </si>
  <si>
    <t>3.20.</t>
  </si>
  <si>
    <t>Социальное обеспечение</t>
  </si>
  <si>
    <t>Субсидии для проведения мероприятий по подготовке к осенне-зимнему периоду</t>
  </si>
  <si>
    <t>2.22.</t>
  </si>
  <si>
    <t xml:space="preserve">Субвенции на 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 </t>
  </si>
  <si>
    <t xml:space="preserve">3.23. </t>
  </si>
  <si>
    <t>0602</t>
  </si>
  <si>
    <t>Сбор, удаление отходов и очистка сточных вод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</si>
  <si>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</si>
  <si>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0410</t>
  </si>
  <si>
    <t>3.21.</t>
  </si>
  <si>
    <t xml:space="preserve">3.22. </t>
  </si>
  <si>
    <t>2.19.1.</t>
  </si>
  <si>
    <t>2.19.2.</t>
  </si>
  <si>
    <t>в том числе в части реализации мероприятий:</t>
  </si>
  <si>
    <t>Иные межбюджетные трансферты на поощрение победителей краевого конкурса на звание «Лучший орган территориального общественного самоуправления»  - всего,</t>
  </si>
  <si>
    <t xml:space="preserve">Иные межбюджетные трансферты на реализацию мероприятий долгосрочной краевой целевой программы  "Кадровое обеспечение сферы культуры и искусства Краснодарского края»  на 2011-2013 годы - всего,  </t>
  </si>
  <si>
    <t>Субвенции на реализацию краевой целевой программы «Дети Кубани»  на 2009-2013 годы</t>
  </si>
  <si>
    <t xml:space="preserve">Субсидии на реализацию мероприятий долгосрочной краевой целевой программы «Безопасность образовательных учреждений в Краснодарском крае на 2012-2014 годы» </t>
  </si>
  <si>
    <t>2.37.</t>
  </si>
  <si>
    <t>Субсидии на реализацию мероприятий долгосрочной краевой целевой программы «Развитие образования в Краснодарском крае» на 2011-2015 годы - всего,</t>
  </si>
  <si>
    <t xml:space="preserve">Субвенции бюджетам городских округов  на осуществление отдельных государственных полномочий по финансовому обеспечению реализации мероприятий по внедрению стандартов медицинской помощи, повышению доступности амбулаторной помощи в рамках реализации региональной программы «Модернизация здравоохра-нения Краснодарского края на 2011-2012 годы» </t>
  </si>
  <si>
    <t>Процент исполнения, %</t>
  </si>
  <si>
    <t xml:space="preserve"> всего</t>
  </si>
  <si>
    <t>ПРИЛОЖЕНИЕ № 11</t>
  </si>
  <si>
    <t>к  решению городской Думы</t>
  </si>
  <si>
    <t>Краснодара</t>
  </si>
  <si>
    <t xml:space="preserve"> за счёт средств, переданных из краевого бюджета в 2012 году в соответствии с Законом Краснодарского края «О краевом бюджете на 2012 год и на плановый период 2013 и 2014 годов»</t>
  </si>
  <si>
    <t>Утверждено на 2012 год, тыс. рублей</t>
  </si>
  <si>
    <t>Исполнено за 2012 год, тыс. рублей</t>
  </si>
  <si>
    <r>
      <t>Субсидии на реализацию краевой ведомственной целевой программы «Содействие субъектам физической культуры и спорта и развитие массового спорта на Кубани на 2012-2014 годы»</t>
    </r>
    <r>
      <rPr>
        <sz val="13"/>
        <color indexed="8"/>
        <rFont val="Times New Roman"/>
        <family val="1"/>
      </rPr>
      <t xml:space="preserve"> </t>
    </r>
  </si>
  <si>
    <t>Субвенции на осуществление государ-ственных полномочий Краснодарского края по созданию и организации деятельности комиссий по делам несовершеннолетних и защите их прав</t>
  </si>
  <si>
    <t xml:space="preserve">Субвенции на осуществление отдельных государственных полномочий Краснодар-ского края по организации оздоровления и отдыха детей 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</si>
  <si>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зубопроте-зирования </t>
  </si>
  <si>
    <t xml:space="preserve">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физкультурно-спортивных организаций, осуществляющих подготовку спортивного резерва, и образовательных учреждений дополнительного образования детей в Краснодарском крае отраслей «Обра-зование» и «Физическая культура и спорт» 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</si>
  <si>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участ-ковыми,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образо-ваний Краснодарского края, оказывающих первичную медико-санитарную помощь</t>
  </si>
  <si>
    <t>по повышению финансовой устойчивости малых форм хозяйствования на селе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</si>
  <si>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пре-параты, средства самоконтроля и диагно-стирующие средства, либо перенёсших пересадки органов и тканей, получающих иммунодепрессанты, - всего,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</si>
  <si>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государст-венных гарантий оказания гражданам Российской Федерации бесплатной ме-дицинской помощи (за исключением медицинской помощи, оказываемой в федеральных медицинских учреждениях, перечень которых утверждается уполно-моченным Правительством Российской Федерации федеральным органом испол-нительной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диспан-серах и других специализированных медицинских учреждениях) в Красно-дарском крае, - всего, </t>
  </si>
  <si>
    <t>правовому регулированию в сфере здравоохранения, социального развития, труда и защиты прав потребителей)</t>
  </si>
  <si>
    <t>Расходы за счёт субсидий бюджетам муниципальных образований (меж- бюджетных субсидий) - всего,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</si>
  <si>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</si>
  <si>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№                   п/п</t>
  </si>
  <si>
    <t xml:space="preserve">Расходы за счёт дотации на выравнивание бюджетной обеспечен-ности поселений - всего, </t>
  </si>
  <si>
    <t xml:space="preserve">Субсидии на реализацию мероприятий ведомственной целевой программы «Создание системы комплексного обеспе-чения безопасности жизнедеятельности Краснодарского края на 2011 - 2013 годы» </t>
  </si>
  <si>
    <t>от  23.05.2013  №  48 п.2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</si>
</sst>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  <numFmt numFmtId="174" formatCode="\+#,##0.0;[Red]\-#,##0.0;\ \-"/>
  </numFmts>
  <fonts count="2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Times New Roman CYR"/>
      <family val="0"/>
    </font>
    <font>
      <sz val="13"/>
      <name val="Times New Roman"/>
      <family val="1"/>
    </font>
    <font>
      <sz val="14"/>
      <color indexed="8"/>
      <name val="Times New Roman CYR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sz val="10"/>
      <color indexed="8"/>
      <name val="Times New Roman"/>
      <family val="1"/>
    </font>
    <font>
      <sz val="13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5" fillId="0" borderId="0" xfId="0" applyFont="1" applyAlignment="1">
      <alignment horizontal="justify"/>
    </xf>
    <xf numFmtId="49" fontId="9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justify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wrapText="1"/>
    </xf>
    <xf numFmtId="0" fontId="17" fillId="0" borderId="0" xfId="0" applyFont="1" applyFill="1" applyAlignment="1">
      <alignment/>
    </xf>
    <xf numFmtId="0" fontId="8" fillId="0" borderId="2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justify" wrapText="1"/>
    </xf>
    <xf numFmtId="168" fontId="14" fillId="0" borderId="1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horizontal="justify" wrapText="1"/>
    </xf>
    <xf numFmtId="0" fontId="14" fillId="0" borderId="1" xfId="0" applyNumberFormat="1" applyFont="1" applyFill="1" applyBorder="1" applyAlignment="1">
      <alignment horizontal="justify" vertical="top" wrapText="1"/>
    </xf>
    <xf numFmtId="0" fontId="15" fillId="0" borderId="0" xfId="0" applyFont="1" applyAlignment="1">
      <alignment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1" fillId="0" borderId="1" xfId="0" applyNumberFormat="1" applyFont="1" applyFill="1" applyBorder="1" applyAlignment="1">
      <alignment horizontal="justify" vertical="top" wrapText="1"/>
    </xf>
    <xf numFmtId="173" fontId="11" fillId="0" borderId="1" xfId="18" applyNumberFormat="1" applyFont="1" applyFill="1" applyBorder="1" applyAlignment="1" applyProtection="1">
      <alignment horizontal="left" wrapText="1"/>
      <protection hidden="1"/>
    </xf>
    <xf numFmtId="0" fontId="9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2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0" xfId="0" applyFont="1" applyFill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9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wrapText="1"/>
    </xf>
    <xf numFmtId="172" fontId="22" fillId="0" borderId="2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19" fillId="0" borderId="1" xfId="0" applyNumberFormat="1" applyFont="1" applyFill="1" applyBorder="1" applyAlignment="1">
      <alignment horizontal="right"/>
    </xf>
    <xf numFmtId="172" fontId="22" fillId="0" borderId="1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justify" wrapText="1"/>
    </xf>
    <xf numFmtId="172" fontId="22" fillId="0" borderId="4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5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tabSelected="1" view="pageBreakPreview" zoomScale="75" zoomScaleNormal="85" zoomScaleSheetLayoutView="75" workbookViewId="0" topLeftCell="A1">
      <selection activeCell="N174" sqref="N174"/>
    </sheetView>
  </sheetViews>
  <sheetFormatPr defaultColWidth="9.00390625" defaultRowHeight="12.75" outlineLevelRow="1" outlineLevelCol="1"/>
  <cols>
    <col min="1" max="1" width="7.125" style="1" customWidth="1"/>
    <col min="2" max="2" width="6.25390625" style="2" customWidth="1" outlineLevel="1"/>
    <col min="3" max="3" width="45.75390625" style="6" customWidth="1"/>
    <col min="4" max="4" width="11.875" style="3" customWidth="1" outlineLevel="1"/>
    <col min="5" max="5" width="10.25390625" style="3" customWidth="1" outlineLevel="1"/>
    <col min="6" max="6" width="12.125" style="43" customWidth="1"/>
    <col min="7" max="7" width="10.25390625" style="43" customWidth="1"/>
    <col min="8" max="8" width="8.625" style="43" customWidth="1"/>
    <col min="9" max="9" width="10.00390625" style="43" customWidth="1"/>
    <col min="10" max="16384" width="9.125" style="4" customWidth="1"/>
  </cols>
  <sheetData>
    <row r="1" spans="1:9" s="55" customFormat="1" ht="23.25" outlineLevel="1">
      <c r="A1" s="56"/>
      <c r="B1" s="54"/>
      <c r="C1" s="57"/>
      <c r="D1" s="73" t="s">
        <v>211</v>
      </c>
      <c r="E1" s="74"/>
      <c r="F1" s="74"/>
      <c r="G1" s="74"/>
      <c r="H1" s="74"/>
      <c r="I1" s="74"/>
    </row>
    <row r="2" spans="1:9" s="55" customFormat="1" ht="23.25" outlineLevel="1">
      <c r="A2" s="56"/>
      <c r="B2" s="54"/>
      <c r="C2" s="57"/>
      <c r="D2" s="73" t="s">
        <v>212</v>
      </c>
      <c r="E2" s="74"/>
      <c r="F2" s="74"/>
      <c r="G2" s="74"/>
      <c r="H2" s="74"/>
      <c r="I2" s="74"/>
    </row>
    <row r="3" spans="1:9" s="55" customFormat="1" ht="23.25" outlineLevel="1">
      <c r="A3" s="56"/>
      <c r="B3" s="54"/>
      <c r="C3" s="57"/>
      <c r="D3" s="73" t="s">
        <v>213</v>
      </c>
      <c r="E3" s="74"/>
      <c r="F3" s="74"/>
      <c r="G3" s="74"/>
      <c r="H3" s="74"/>
      <c r="I3" s="74"/>
    </row>
    <row r="4" spans="1:9" s="55" customFormat="1" ht="23.25" outlineLevel="1">
      <c r="A4" s="56"/>
      <c r="B4" s="54"/>
      <c r="C4" s="57"/>
      <c r="D4" s="73" t="s">
        <v>232</v>
      </c>
      <c r="E4" s="74"/>
      <c r="F4" s="74"/>
      <c r="G4" s="74"/>
      <c r="H4" s="74"/>
      <c r="I4" s="74"/>
    </row>
    <row r="5" spans="3:5" ht="18.75" outlineLevel="1">
      <c r="C5" s="5"/>
      <c r="D5" s="9"/>
      <c r="E5" s="9"/>
    </row>
    <row r="6" spans="3:5" ht="18.75" outlineLevel="1">
      <c r="C6" s="5"/>
      <c r="D6" s="9"/>
      <c r="E6" s="9"/>
    </row>
    <row r="7" spans="3:5" ht="18.75" outlineLevel="1">
      <c r="C7" s="5"/>
      <c r="D7" s="9"/>
      <c r="E7" s="9"/>
    </row>
    <row r="8" spans="3:5" ht="17.25" customHeight="1" outlineLevel="1">
      <c r="C8" s="5"/>
      <c r="D8" s="9"/>
      <c r="E8" s="9"/>
    </row>
    <row r="9" spans="1:9" s="53" customFormat="1" ht="23.25">
      <c r="A9" s="77" t="s">
        <v>116</v>
      </c>
      <c r="B9" s="77"/>
      <c r="C9" s="77"/>
      <c r="D9" s="77"/>
      <c r="E9" s="77"/>
      <c r="F9" s="77"/>
      <c r="G9" s="77"/>
      <c r="H9" s="77"/>
      <c r="I9" s="77"/>
    </row>
    <row r="10" spans="1:9" s="53" customFormat="1" ht="66.75" customHeight="1" outlineLevel="1">
      <c r="A10" s="78" t="s">
        <v>214</v>
      </c>
      <c r="B10" s="78"/>
      <c r="C10" s="78"/>
      <c r="D10" s="78"/>
      <c r="E10" s="78"/>
      <c r="F10" s="78"/>
      <c r="G10" s="78"/>
      <c r="H10" s="78"/>
      <c r="I10" s="78"/>
    </row>
    <row r="11" spans="1:9" s="53" customFormat="1" ht="23.25" outlineLevel="1">
      <c r="A11" s="62"/>
      <c r="B11" s="62"/>
      <c r="C11" s="62"/>
      <c r="D11" s="62"/>
      <c r="E11" s="62"/>
      <c r="F11" s="62"/>
      <c r="G11" s="62"/>
      <c r="H11" s="62"/>
      <c r="I11" s="62"/>
    </row>
    <row r="12" spans="1:5" ht="18.75" outlineLevel="1">
      <c r="A12" s="11"/>
      <c r="B12" s="25"/>
      <c r="C12" s="12"/>
      <c r="D12" s="58"/>
      <c r="E12" s="58"/>
    </row>
    <row r="13" spans="1:5" ht="18.75" outlineLevel="1">
      <c r="A13" s="11"/>
      <c r="B13" s="25"/>
      <c r="C13" s="12"/>
      <c r="D13" s="50"/>
      <c r="E13" s="50"/>
    </row>
    <row r="14" spans="1:9" ht="40.5" customHeight="1">
      <c r="A14" s="79" t="s">
        <v>229</v>
      </c>
      <c r="B14" s="79" t="s">
        <v>52</v>
      </c>
      <c r="C14" s="79" t="s">
        <v>38</v>
      </c>
      <c r="D14" s="75" t="s">
        <v>215</v>
      </c>
      <c r="E14" s="76"/>
      <c r="F14" s="75" t="s">
        <v>216</v>
      </c>
      <c r="G14" s="76"/>
      <c r="H14" s="75" t="s">
        <v>209</v>
      </c>
      <c r="I14" s="76"/>
    </row>
    <row r="15" spans="1:9" ht="111.75" customHeight="1">
      <c r="A15" s="80"/>
      <c r="B15" s="80"/>
      <c r="C15" s="81"/>
      <c r="D15" s="51" t="s">
        <v>210</v>
      </c>
      <c r="E15" s="52" t="s">
        <v>132</v>
      </c>
      <c r="F15" s="51" t="s">
        <v>210</v>
      </c>
      <c r="G15" s="52" t="s">
        <v>132</v>
      </c>
      <c r="H15" s="51" t="s">
        <v>210</v>
      </c>
      <c r="I15" s="52" t="s">
        <v>132</v>
      </c>
    </row>
    <row r="16" spans="1:9" ht="49.5">
      <c r="A16" s="47" t="s">
        <v>58</v>
      </c>
      <c r="B16" s="16"/>
      <c r="C16" s="26" t="s">
        <v>230</v>
      </c>
      <c r="D16" s="63">
        <f>D18</f>
        <v>73298.8</v>
      </c>
      <c r="E16" s="63">
        <f>E18</f>
        <v>0</v>
      </c>
      <c r="F16" s="63">
        <f>F18</f>
        <v>73298.8</v>
      </c>
      <c r="G16" s="63">
        <f>G18</f>
        <v>0</v>
      </c>
      <c r="H16" s="63">
        <f>F16/D16*100</f>
        <v>100</v>
      </c>
      <c r="I16" s="63">
        <v>0</v>
      </c>
    </row>
    <row r="17" spans="1:9" ht="16.5">
      <c r="A17" s="17"/>
      <c r="B17" s="17"/>
      <c r="C17" s="27" t="s">
        <v>37</v>
      </c>
      <c r="D17" s="64"/>
      <c r="E17" s="64"/>
      <c r="F17" s="65"/>
      <c r="G17" s="65"/>
      <c r="H17" s="64"/>
      <c r="I17" s="64"/>
    </row>
    <row r="18" spans="1:9" ht="34.5" customHeight="1">
      <c r="A18" s="41"/>
      <c r="B18" s="17" t="s">
        <v>53</v>
      </c>
      <c r="C18" s="27" t="s">
        <v>57</v>
      </c>
      <c r="D18" s="64">
        <v>73298.8</v>
      </c>
      <c r="E18" s="64">
        <v>0</v>
      </c>
      <c r="F18" s="65">
        <v>73298.8</v>
      </c>
      <c r="G18" s="65">
        <v>0</v>
      </c>
      <c r="H18" s="64">
        <f aca="true" t="shared" si="0" ref="H18:H77">F18/D18*100</f>
        <v>100</v>
      </c>
      <c r="I18" s="64">
        <v>0</v>
      </c>
    </row>
    <row r="19" spans="1:9" ht="34.5" customHeight="1">
      <c r="A19" s="48" t="s">
        <v>61</v>
      </c>
      <c r="B19" s="18"/>
      <c r="C19" s="28" t="s">
        <v>59</v>
      </c>
      <c r="D19" s="66">
        <f>D21+D22+D23+D24+D25+D29+D30+D31+D32+D33+D37+D38+D39+D40+D41+D45+D46+D47+D48+D52+D56+D57+D58+D59+D60+D61+D62+D63+D64+D71+D72+D73+D74+D75+D76+D77+D79</f>
        <v>4784237.9</v>
      </c>
      <c r="E19" s="66">
        <f>E21+E22+E23+E24+E25+E29+E30+E31+E32+E33+E37+E38+E39+E40+E41+E45+E46+E47+E48+E52+E56+E57+E58+E59+E60+E61+E62+E63+E64+E71+E72+E73+E74+E75+E76+E77+E79</f>
        <v>66899.5</v>
      </c>
      <c r="F19" s="66">
        <f>F21+F22+F23+F24+F25+F29+F30+F31+F32+F33+F37+F38+F39+F40+F41+F45+F46+F47+F48+F52+F56+F57+F58+F59+F60+F61+F62+F63+F64+F71+F72+F73+F74+F75+F76+F77+F79</f>
        <v>4357872.899999999</v>
      </c>
      <c r="G19" s="66">
        <f>G21+G22+G23+G24+G25+G29+G30+G31+G32+G33+G37+G38+G39+G40+G41+G45+G46+G47+G48+G52+G56+G57+G58+G59+G60+G61+G62+G63+G64+G71+G72+G73+G74+G75+G76+G77+G79</f>
        <v>2433.8999999999996</v>
      </c>
      <c r="H19" s="66">
        <f t="shared" si="0"/>
        <v>91.08813129882189</v>
      </c>
      <c r="I19" s="66">
        <f>G19/E19*100</f>
        <v>3.638143782838436</v>
      </c>
    </row>
    <row r="20" spans="1:9" ht="16.5">
      <c r="A20" s="41"/>
      <c r="B20" s="17"/>
      <c r="C20" s="27" t="s">
        <v>37</v>
      </c>
      <c r="D20" s="64"/>
      <c r="E20" s="64"/>
      <c r="F20" s="65"/>
      <c r="G20" s="65"/>
      <c r="H20" s="64"/>
      <c r="I20" s="64"/>
    </row>
    <row r="21" spans="1:9" ht="84" customHeight="1">
      <c r="A21" s="41" t="s">
        <v>62</v>
      </c>
      <c r="B21" s="14" t="s">
        <v>39</v>
      </c>
      <c r="C21" s="27" t="s">
        <v>218</v>
      </c>
      <c r="D21" s="64">
        <v>10697.9</v>
      </c>
      <c r="E21" s="64">
        <v>0</v>
      </c>
      <c r="F21" s="65">
        <v>10697.9</v>
      </c>
      <c r="G21" s="65">
        <v>0</v>
      </c>
      <c r="H21" s="64">
        <f t="shared" si="0"/>
        <v>100</v>
      </c>
      <c r="I21" s="64">
        <v>0</v>
      </c>
    </row>
    <row r="22" spans="1:9" ht="69" customHeight="1">
      <c r="A22" s="41" t="s">
        <v>63</v>
      </c>
      <c r="B22" s="14" t="s">
        <v>39</v>
      </c>
      <c r="C22" s="27" t="s">
        <v>29</v>
      </c>
      <c r="D22" s="64">
        <v>147</v>
      </c>
      <c r="E22" s="64">
        <v>0</v>
      </c>
      <c r="F22" s="65">
        <v>147</v>
      </c>
      <c r="G22" s="65">
        <v>0</v>
      </c>
      <c r="H22" s="64">
        <f t="shared" si="0"/>
        <v>100</v>
      </c>
      <c r="I22" s="64">
        <v>0</v>
      </c>
    </row>
    <row r="23" spans="1:9" ht="84" customHeight="1">
      <c r="A23" s="41" t="s">
        <v>64</v>
      </c>
      <c r="B23" s="46">
        <v>1006</v>
      </c>
      <c r="C23" s="27" t="s">
        <v>30</v>
      </c>
      <c r="D23" s="64">
        <v>32685.7</v>
      </c>
      <c r="E23" s="64">
        <v>0</v>
      </c>
      <c r="F23" s="65">
        <v>32685.7</v>
      </c>
      <c r="G23" s="65">
        <v>0</v>
      </c>
      <c r="H23" s="64">
        <f t="shared" si="0"/>
        <v>100</v>
      </c>
      <c r="I23" s="64">
        <v>0</v>
      </c>
    </row>
    <row r="24" spans="1:9" ht="86.25" customHeight="1">
      <c r="A24" s="41" t="s">
        <v>65</v>
      </c>
      <c r="B24" s="14" t="s">
        <v>39</v>
      </c>
      <c r="C24" s="27" t="s">
        <v>228</v>
      </c>
      <c r="D24" s="64">
        <v>4725.2</v>
      </c>
      <c r="E24" s="64">
        <v>0</v>
      </c>
      <c r="F24" s="65">
        <v>4320.2</v>
      </c>
      <c r="G24" s="65">
        <v>0</v>
      </c>
      <c r="H24" s="64">
        <f t="shared" si="0"/>
        <v>91.42893422500636</v>
      </c>
      <c r="I24" s="64">
        <v>0</v>
      </c>
    </row>
    <row r="25" spans="1:9" ht="192" customHeight="1">
      <c r="A25" s="41" t="s">
        <v>66</v>
      </c>
      <c r="B25" s="14"/>
      <c r="C25" s="30" t="s">
        <v>31</v>
      </c>
      <c r="D25" s="64">
        <f>D27+D28</f>
        <v>2006076.3</v>
      </c>
      <c r="E25" s="64">
        <f>E27+E28</f>
        <v>2307.6</v>
      </c>
      <c r="F25" s="64">
        <f>F27+F28</f>
        <v>2002228.9</v>
      </c>
      <c r="G25" s="64">
        <f>G27+G28</f>
        <v>2242</v>
      </c>
      <c r="H25" s="64">
        <f t="shared" si="0"/>
        <v>99.80821267865035</v>
      </c>
      <c r="I25" s="64">
        <f>G25/E25*100</f>
        <v>97.15721962211822</v>
      </c>
    </row>
    <row r="26" spans="1:9" ht="16.5">
      <c r="A26" s="41"/>
      <c r="B26" s="14"/>
      <c r="C26" s="27" t="s">
        <v>37</v>
      </c>
      <c r="D26" s="64"/>
      <c r="E26" s="64"/>
      <c r="F26" s="65"/>
      <c r="G26" s="65"/>
      <c r="H26" s="64"/>
      <c r="I26" s="64"/>
    </row>
    <row r="27" spans="1:9" ht="16.5">
      <c r="A27" s="41"/>
      <c r="B27" s="14" t="s">
        <v>40</v>
      </c>
      <c r="C27" s="27" t="s">
        <v>42</v>
      </c>
      <c r="D27" s="64">
        <v>1987542.8</v>
      </c>
      <c r="E27" s="64">
        <v>2307.6</v>
      </c>
      <c r="F27" s="65">
        <v>1983695.4</v>
      </c>
      <c r="G27" s="65">
        <v>2242</v>
      </c>
      <c r="H27" s="64">
        <f t="shared" si="0"/>
        <v>99.80642429435984</v>
      </c>
      <c r="I27" s="64">
        <f>G27/E27*100</f>
        <v>97.15721962211822</v>
      </c>
    </row>
    <row r="28" spans="1:9" ht="18" customHeight="1">
      <c r="A28" s="41"/>
      <c r="B28" s="14" t="s">
        <v>41</v>
      </c>
      <c r="C28" s="27" t="s">
        <v>43</v>
      </c>
      <c r="D28" s="64">
        <v>18533.5</v>
      </c>
      <c r="E28" s="64">
        <v>0</v>
      </c>
      <c r="F28" s="65">
        <v>18533.5</v>
      </c>
      <c r="G28" s="65">
        <v>0</v>
      </c>
      <c r="H28" s="64">
        <f t="shared" si="0"/>
        <v>100</v>
      </c>
      <c r="I28" s="64">
        <v>0</v>
      </c>
    </row>
    <row r="29" spans="1:9" ht="177" customHeight="1">
      <c r="A29" s="41" t="s">
        <v>67</v>
      </c>
      <c r="B29" s="14" t="s">
        <v>44</v>
      </c>
      <c r="C29" s="27" t="s">
        <v>221</v>
      </c>
      <c r="D29" s="64">
        <v>3528.5</v>
      </c>
      <c r="E29" s="64">
        <v>0</v>
      </c>
      <c r="F29" s="65">
        <v>3528.4</v>
      </c>
      <c r="G29" s="65">
        <v>0</v>
      </c>
      <c r="H29" s="64">
        <f t="shared" si="0"/>
        <v>99.9971659345331</v>
      </c>
      <c r="I29" s="64">
        <v>0</v>
      </c>
    </row>
    <row r="30" spans="1:9" ht="223.5" customHeight="1">
      <c r="A30" s="41" t="s">
        <v>68</v>
      </c>
      <c r="B30" s="14" t="s">
        <v>45</v>
      </c>
      <c r="C30" s="27" t="s">
        <v>32</v>
      </c>
      <c r="D30" s="64">
        <v>1923.5</v>
      </c>
      <c r="E30" s="64">
        <v>0</v>
      </c>
      <c r="F30" s="65">
        <v>1671.6</v>
      </c>
      <c r="G30" s="65">
        <v>0</v>
      </c>
      <c r="H30" s="64">
        <f t="shared" si="0"/>
        <v>86.90408110215752</v>
      </c>
      <c r="I30" s="64">
        <v>0</v>
      </c>
    </row>
    <row r="31" spans="1:9" ht="155.25" customHeight="1">
      <c r="A31" s="41" t="s">
        <v>69</v>
      </c>
      <c r="B31" s="14" t="s">
        <v>45</v>
      </c>
      <c r="C31" s="30" t="s">
        <v>33</v>
      </c>
      <c r="D31" s="64">
        <v>69155.8</v>
      </c>
      <c r="E31" s="64">
        <v>119.7</v>
      </c>
      <c r="F31" s="65">
        <v>69093.6</v>
      </c>
      <c r="G31" s="65">
        <v>119.7</v>
      </c>
      <c r="H31" s="64">
        <f t="shared" si="0"/>
        <v>99.91005815853478</v>
      </c>
      <c r="I31" s="64">
        <f>G31/E31*100</f>
        <v>100</v>
      </c>
    </row>
    <row r="32" spans="1:9" ht="86.25" customHeight="1">
      <c r="A32" s="41" t="s">
        <v>70</v>
      </c>
      <c r="B32" s="14" t="s">
        <v>44</v>
      </c>
      <c r="C32" s="27" t="s">
        <v>60</v>
      </c>
      <c r="D32" s="64">
        <v>3608</v>
      </c>
      <c r="E32" s="64">
        <v>0</v>
      </c>
      <c r="F32" s="65">
        <v>3087</v>
      </c>
      <c r="G32" s="65">
        <v>0</v>
      </c>
      <c r="H32" s="64">
        <f t="shared" si="0"/>
        <v>85.55986696230599</v>
      </c>
      <c r="I32" s="64">
        <v>0</v>
      </c>
    </row>
    <row r="33" spans="1:9" ht="205.5" customHeight="1">
      <c r="A33" s="41" t="s">
        <v>71</v>
      </c>
      <c r="B33" s="14"/>
      <c r="C33" s="27" t="s">
        <v>224</v>
      </c>
      <c r="D33" s="64">
        <f>D35+D36</f>
        <v>89974.7</v>
      </c>
      <c r="E33" s="64">
        <f>E35+E36</f>
        <v>1.7</v>
      </c>
      <c r="F33" s="64">
        <f>F35+F36</f>
        <v>89469.5</v>
      </c>
      <c r="G33" s="64">
        <f>G35+G36</f>
        <v>1.7</v>
      </c>
      <c r="H33" s="64">
        <f t="shared" si="0"/>
        <v>99.43850882525867</v>
      </c>
      <c r="I33" s="64">
        <f>G33/E33*100</f>
        <v>100</v>
      </c>
    </row>
    <row r="34" spans="1:9" ht="16.5">
      <c r="A34" s="41"/>
      <c r="B34" s="14"/>
      <c r="C34" s="27" t="s">
        <v>37</v>
      </c>
      <c r="D34" s="64"/>
      <c r="E34" s="64"/>
      <c r="F34" s="65"/>
      <c r="G34" s="65"/>
      <c r="H34" s="64"/>
      <c r="I34" s="64"/>
    </row>
    <row r="35" spans="1:9" ht="16.5">
      <c r="A35" s="41"/>
      <c r="B35" s="14" t="s">
        <v>46</v>
      </c>
      <c r="C35" s="27" t="s">
        <v>51</v>
      </c>
      <c r="D35" s="64">
        <v>88924.7</v>
      </c>
      <c r="E35" s="64">
        <v>1.7</v>
      </c>
      <c r="F35" s="65">
        <v>88419.5</v>
      </c>
      <c r="G35" s="65">
        <v>1.7</v>
      </c>
      <c r="H35" s="64">
        <f t="shared" si="0"/>
        <v>99.4318788817955</v>
      </c>
      <c r="I35" s="64">
        <f>G35/E35*100</f>
        <v>100</v>
      </c>
    </row>
    <row r="36" spans="1:9" ht="17.25" customHeight="1">
      <c r="A36" s="41"/>
      <c r="B36" s="14" t="s">
        <v>99</v>
      </c>
      <c r="C36" s="27" t="s">
        <v>101</v>
      </c>
      <c r="D36" s="64">
        <v>1050</v>
      </c>
      <c r="E36" s="64">
        <v>0</v>
      </c>
      <c r="F36" s="65">
        <v>1050</v>
      </c>
      <c r="G36" s="65">
        <v>0</v>
      </c>
      <c r="H36" s="64">
        <f t="shared" si="0"/>
        <v>100</v>
      </c>
      <c r="I36" s="64">
        <v>0</v>
      </c>
    </row>
    <row r="37" spans="1:9" ht="204" customHeight="1">
      <c r="A37" s="41" t="s">
        <v>72</v>
      </c>
      <c r="B37" s="14" t="s">
        <v>44</v>
      </c>
      <c r="C37" s="27" t="s">
        <v>220</v>
      </c>
      <c r="D37" s="64">
        <v>16408</v>
      </c>
      <c r="E37" s="64">
        <v>0</v>
      </c>
      <c r="F37" s="65">
        <v>16320.7</v>
      </c>
      <c r="G37" s="65">
        <v>0</v>
      </c>
      <c r="H37" s="64">
        <f t="shared" si="0"/>
        <v>99.46794246708923</v>
      </c>
      <c r="I37" s="64">
        <v>0</v>
      </c>
    </row>
    <row r="38" spans="1:9" ht="71.25" customHeight="1">
      <c r="A38" s="41" t="s">
        <v>73</v>
      </c>
      <c r="B38" s="14" t="s">
        <v>40</v>
      </c>
      <c r="C38" s="27" t="s">
        <v>56</v>
      </c>
      <c r="D38" s="64">
        <v>45855.9</v>
      </c>
      <c r="E38" s="64">
        <v>0</v>
      </c>
      <c r="F38" s="65">
        <v>45609.4</v>
      </c>
      <c r="G38" s="65">
        <v>0</v>
      </c>
      <c r="H38" s="64">
        <f t="shared" si="0"/>
        <v>99.46244648998275</v>
      </c>
      <c r="I38" s="64">
        <v>0</v>
      </c>
    </row>
    <row r="39" spans="1:9" ht="135.75" customHeight="1">
      <c r="A39" s="41" t="s">
        <v>74</v>
      </c>
      <c r="B39" s="14" t="s">
        <v>45</v>
      </c>
      <c r="C39" s="27" t="s">
        <v>87</v>
      </c>
      <c r="D39" s="64">
        <v>92486.4</v>
      </c>
      <c r="E39" s="64">
        <v>0</v>
      </c>
      <c r="F39" s="65">
        <v>92486.4</v>
      </c>
      <c r="G39" s="65">
        <v>0</v>
      </c>
      <c r="H39" s="64">
        <f t="shared" si="0"/>
        <v>100</v>
      </c>
      <c r="I39" s="64">
        <v>0</v>
      </c>
    </row>
    <row r="40" spans="1:9" ht="102.75" customHeight="1">
      <c r="A40" s="41" t="s">
        <v>75</v>
      </c>
      <c r="B40" s="14" t="s">
        <v>45</v>
      </c>
      <c r="C40" s="27" t="s">
        <v>15</v>
      </c>
      <c r="D40" s="64">
        <v>27105.8</v>
      </c>
      <c r="E40" s="64">
        <v>0</v>
      </c>
      <c r="F40" s="65">
        <v>24874.9</v>
      </c>
      <c r="G40" s="65">
        <v>0</v>
      </c>
      <c r="H40" s="64">
        <f t="shared" si="0"/>
        <v>91.76965815434336</v>
      </c>
      <c r="I40" s="64">
        <v>0</v>
      </c>
    </row>
    <row r="41" spans="1:9" ht="120" customHeight="1">
      <c r="A41" s="41" t="s">
        <v>76</v>
      </c>
      <c r="B41" s="14"/>
      <c r="C41" s="27" t="s">
        <v>16</v>
      </c>
      <c r="D41" s="64">
        <f>D43+D44</f>
        <v>50049.7</v>
      </c>
      <c r="E41" s="64">
        <f>E43+E44</f>
        <v>0</v>
      </c>
      <c r="F41" s="64">
        <f>F43+F44</f>
        <v>46530.3</v>
      </c>
      <c r="G41" s="64">
        <f>G43+G44</f>
        <v>0</v>
      </c>
      <c r="H41" s="64">
        <f t="shared" si="0"/>
        <v>92.96818961951821</v>
      </c>
      <c r="I41" s="64">
        <v>0</v>
      </c>
    </row>
    <row r="42" spans="1:9" ht="16.5">
      <c r="A42" s="41"/>
      <c r="B42" s="14"/>
      <c r="C42" s="27" t="s">
        <v>37</v>
      </c>
      <c r="D42" s="64"/>
      <c r="E42" s="64"/>
      <c r="F42" s="65"/>
      <c r="G42" s="65"/>
      <c r="H42" s="64"/>
      <c r="I42" s="64"/>
    </row>
    <row r="43" spans="1:9" ht="16.5">
      <c r="A43" s="41"/>
      <c r="B43" s="14" t="s">
        <v>46</v>
      </c>
      <c r="C43" s="27" t="s">
        <v>51</v>
      </c>
      <c r="D43" s="64">
        <v>193.6</v>
      </c>
      <c r="E43" s="64">
        <v>0</v>
      </c>
      <c r="F43" s="65">
        <f>23.4+163.4</f>
        <v>186.8</v>
      </c>
      <c r="G43" s="65">
        <v>0</v>
      </c>
      <c r="H43" s="64">
        <f t="shared" si="0"/>
        <v>96.48760330578513</v>
      </c>
      <c r="I43" s="64">
        <v>0</v>
      </c>
    </row>
    <row r="44" spans="1:9" ht="16.5">
      <c r="A44" s="41"/>
      <c r="B44" s="14" t="s">
        <v>47</v>
      </c>
      <c r="C44" s="27" t="s">
        <v>50</v>
      </c>
      <c r="D44" s="64">
        <v>49856.1</v>
      </c>
      <c r="E44" s="64">
        <v>0</v>
      </c>
      <c r="F44" s="65">
        <f>5312.9+41030.6</f>
        <v>46343.5</v>
      </c>
      <c r="G44" s="65">
        <v>0</v>
      </c>
      <c r="H44" s="64">
        <f t="shared" si="0"/>
        <v>92.95452311753226</v>
      </c>
      <c r="I44" s="64">
        <v>0</v>
      </c>
    </row>
    <row r="45" spans="1:9" ht="259.5" customHeight="1">
      <c r="A45" s="41" t="s">
        <v>77</v>
      </c>
      <c r="B45" s="14" t="s">
        <v>46</v>
      </c>
      <c r="C45" s="27" t="s">
        <v>222</v>
      </c>
      <c r="D45" s="64">
        <v>1687.9</v>
      </c>
      <c r="E45" s="64">
        <v>0</v>
      </c>
      <c r="F45" s="65">
        <v>1687.9</v>
      </c>
      <c r="G45" s="65">
        <v>0</v>
      </c>
      <c r="H45" s="64">
        <f t="shared" si="0"/>
        <v>100</v>
      </c>
      <c r="I45" s="64">
        <v>0</v>
      </c>
    </row>
    <row r="46" spans="1:9" ht="137.25" customHeight="1">
      <c r="A46" s="41" t="s">
        <v>78</v>
      </c>
      <c r="B46" s="14" t="s">
        <v>48</v>
      </c>
      <c r="C46" s="30" t="s">
        <v>191</v>
      </c>
      <c r="D46" s="64">
        <v>43.6</v>
      </c>
      <c r="E46" s="64">
        <v>0</v>
      </c>
      <c r="F46" s="65">
        <v>43.6</v>
      </c>
      <c r="G46" s="65">
        <v>0</v>
      </c>
      <c r="H46" s="64">
        <f t="shared" si="0"/>
        <v>100</v>
      </c>
      <c r="I46" s="64">
        <v>0</v>
      </c>
    </row>
    <row r="47" spans="1:9" ht="227.25" customHeight="1">
      <c r="A47" s="41" t="s">
        <v>79</v>
      </c>
      <c r="B47" s="14" t="s">
        <v>54</v>
      </c>
      <c r="C47" s="27" t="s">
        <v>17</v>
      </c>
      <c r="D47" s="64">
        <v>39204</v>
      </c>
      <c r="E47" s="64">
        <v>0</v>
      </c>
      <c r="F47" s="65">
        <v>39204</v>
      </c>
      <c r="G47" s="65">
        <v>0</v>
      </c>
      <c r="H47" s="64">
        <f t="shared" si="0"/>
        <v>100</v>
      </c>
      <c r="I47" s="64">
        <v>0</v>
      </c>
    </row>
    <row r="48" spans="1:9" ht="122.25" customHeight="1">
      <c r="A48" s="41" t="s">
        <v>80</v>
      </c>
      <c r="B48" s="14" t="s">
        <v>49</v>
      </c>
      <c r="C48" s="29" t="s">
        <v>23</v>
      </c>
      <c r="D48" s="64">
        <f>D50+D51</f>
        <v>64</v>
      </c>
      <c r="E48" s="64">
        <f>E50+E51</f>
        <v>0</v>
      </c>
      <c r="F48" s="64">
        <f>F50+F51</f>
        <v>64</v>
      </c>
      <c r="G48" s="64">
        <f>G50+G51</f>
        <v>0</v>
      </c>
      <c r="H48" s="64">
        <f t="shared" si="0"/>
        <v>100</v>
      </c>
      <c r="I48" s="64">
        <v>0</v>
      </c>
    </row>
    <row r="49" spans="1:9" ht="33">
      <c r="A49" s="41"/>
      <c r="B49" s="14"/>
      <c r="C49" s="29" t="s">
        <v>201</v>
      </c>
      <c r="D49" s="64"/>
      <c r="E49" s="64"/>
      <c r="F49" s="65"/>
      <c r="G49" s="65"/>
      <c r="H49" s="64"/>
      <c r="I49" s="64"/>
    </row>
    <row r="50" spans="1:9" ht="33">
      <c r="A50" s="41" t="s">
        <v>199</v>
      </c>
      <c r="B50" s="14"/>
      <c r="C50" s="29" t="s">
        <v>223</v>
      </c>
      <c r="D50" s="64">
        <v>3.2</v>
      </c>
      <c r="E50" s="64">
        <v>0</v>
      </c>
      <c r="F50" s="65">
        <v>3.2</v>
      </c>
      <c r="G50" s="65">
        <v>0</v>
      </c>
      <c r="H50" s="64">
        <f t="shared" si="0"/>
        <v>100</v>
      </c>
      <c r="I50" s="64">
        <v>0</v>
      </c>
    </row>
    <row r="51" spans="1:9" ht="185.25" customHeight="1">
      <c r="A51" s="14" t="s">
        <v>200</v>
      </c>
      <c r="B51" s="14"/>
      <c r="C51" s="24" t="s">
        <v>18</v>
      </c>
      <c r="D51" s="64">
        <v>60.8</v>
      </c>
      <c r="E51" s="64">
        <v>0</v>
      </c>
      <c r="F51" s="65">
        <v>60.8</v>
      </c>
      <c r="G51" s="65">
        <v>0</v>
      </c>
      <c r="H51" s="64">
        <f t="shared" si="0"/>
        <v>100</v>
      </c>
      <c r="I51" s="64">
        <v>0</v>
      </c>
    </row>
    <row r="52" spans="1:9" ht="66">
      <c r="A52" s="41" t="s">
        <v>81</v>
      </c>
      <c r="B52" s="44"/>
      <c r="C52" s="29" t="s">
        <v>19</v>
      </c>
      <c r="D52" s="64">
        <f>D54+D55</f>
        <v>453.3</v>
      </c>
      <c r="E52" s="64">
        <f>E54+E55</f>
        <v>0</v>
      </c>
      <c r="F52" s="64">
        <f>F54+F55</f>
        <v>192</v>
      </c>
      <c r="G52" s="64">
        <v>0</v>
      </c>
      <c r="H52" s="64">
        <f t="shared" si="0"/>
        <v>42.35605559232297</v>
      </c>
      <c r="I52" s="64">
        <v>0</v>
      </c>
    </row>
    <row r="53" spans="1:9" ht="16.5">
      <c r="A53" s="41"/>
      <c r="B53" s="14"/>
      <c r="C53" s="29" t="s">
        <v>37</v>
      </c>
      <c r="D53" s="64"/>
      <c r="E53" s="64"/>
      <c r="F53" s="65"/>
      <c r="G53" s="65"/>
      <c r="H53" s="64"/>
      <c r="I53" s="64"/>
    </row>
    <row r="54" spans="1:9" ht="82.5">
      <c r="A54" s="41"/>
      <c r="B54" s="14" t="s">
        <v>39</v>
      </c>
      <c r="C54" s="29" t="s">
        <v>21</v>
      </c>
      <c r="D54" s="64">
        <v>261.3</v>
      </c>
      <c r="E54" s="64">
        <v>0</v>
      </c>
      <c r="F54" s="65">
        <v>0</v>
      </c>
      <c r="G54" s="65">
        <v>0</v>
      </c>
      <c r="H54" s="64">
        <f t="shared" si="0"/>
        <v>0</v>
      </c>
      <c r="I54" s="64">
        <v>0</v>
      </c>
    </row>
    <row r="55" spans="1:9" ht="16.5">
      <c r="A55" s="41"/>
      <c r="B55" s="14" t="s">
        <v>49</v>
      </c>
      <c r="C55" s="29" t="s">
        <v>90</v>
      </c>
      <c r="D55" s="64">
        <v>192</v>
      </c>
      <c r="E55" s="64">
        <v>0</v>
      </c>
      <c r="F55" s="65">
        <v>192</v>
      </c>
      <c r="G55" s="65">
        <v>0</v>
      </c>
      <c r="H55" s="64">
        <f t="shared" si="0"/>
        <v>100</v>
      </c>
      <c r="I55" s="64">
        <v>0</v>
      </c>
    </row>
    <row r="56" spans="1:9" ht="100.5" customHeight="1">
      <c r="A56" s="41" t="s">
        <v>82</v>
      </c>
      <c r="B56" s="14" t="s">
        <v>49</v>
      </c>
      <c r="C56" s="29" t="s">
        <v>22</v>
      </c>
      <c r="D56" s="64">
        <v>2291.9</v>
      </c>
      <c r="E56" s="64">
        <v>0</v>
      </c>
      <c r="F56" s="65">
        <v>2291.9</v>
      </c>
      <c r="G56" s="65">
        <v>0</v>
      </c>
      <c r="H56" s="64">
        <f t="shared" si="0"/>
        <v>100</v>
      </c>
      <c r="I56" s="64">
        <v>0</v>
      </c>
    </row>
    <row r="57" spans="1:9" ht="71.25" customHeight="1">
      <c r="A57" s="41" t="s">
        <v>190</v>
      </c>
      <c r="B57" s="61">
        <v>1006</v>
      </c>
      <c r="C57" s="29" t="s">
        <v>219</v>
      </c>
      <c r="D57" s="64">
        <f>454.1</f>
        <v>454.1</v>
      </c>
      <c r="E57" s="64">
        <v>0</v>
      </c>
      <c r="F57" s="64">
        <v>454.1</v>
      </c>
      <c r="G57" s="64">
        <v>0</v>
      </c>
      <c r="H57" s="64">
        <f t="shared" si="0"/>
        <v>100</v>
      </c>
      <c r="I57" s="64">
        <v>0</v>
      </c>
    </row>
    <row r="58" spans="1:9" ht="65.25" customHeight="1">
      <c r="A58" s="41" t="s">
        <v>83</v>
      </c>
      <c r="B58" s="14" t="s">
        <v>39</v>
      </c>
      <c r="C58" s="29" t="s">
        <v>20</v>
      </c>
      <c r="D58" s="64">
        <v>453</v>
      </c>
      <c r="E58" s="64">
        <v>0</v>
      </c>
      <c r="F58" s="65">
        <v>453</v>
      </c>
      <c r="G58" s="65">
        <v>0</v>
      </c>
      <c r="H58" s="64">
        <f t="shared" si="0"/>
        <v>100</v>
      </c>
      <c r="I58" s="64">
        <v>0</v>
      </c>
    </row>
    <row r="59" spans="1:9" ht="205.5" customHeight="1">
      <c r="A59" s="41" t="s">
        <v>84</v>
      </c>
      <c r="B59" s="14" t="s">
        <v>44</v>
      </c>
      <c r="C59" s="24" t="s">
        <v>24</v>
      </c>
      <c r="D59" s="64">
        <v>4095.1</v>
      </c>
      <c r="E59" s="64">
        <v>150.5</v>
      </c>
      <c r="F59" s="65">
        <v>3497</v>
      </c>
      <c r="G59" s="65">
        <v>70.5</v>
      </c>
      <c r="H59" s="64">
        <f t="shared" si="0"/>
        <v>85.39474005518791</v>
      </c>
      <c r="I59" s="64">
        <f>G59/E59*100</f>
        <v>46.84385382059801</v>
      </c>
    </row>
    <row r="60" spans="1:9" ht="104.25" customHeight="1">
      <c r="A60" s="41" t="s">
        <v>85</v>
      </c>
      <c r="B60" s="14" t="s">
        <v>88</v>
      </c>
      <c r="C60" s="23" t="s">
        <v>25</v>
      </c>
      <c r="D60" s="64">
        <v>2928.2</v>
      </c>
      <c r="E60" s="64">
        <v>0</v>
      </c>
      <c r="F60" s="65">
        <v>2928.2</v>
      </c>
      <c r="G60" s="65">
        <v>0</v>
      </c>
      <c r="H60" s="64">
        <f t="shared" si="0"/>
        <v>100</v>
      </c>
      <c r="I60" s="64">
        <v>0</v>
      </c>
    </row>
    <row r="61" spans="1:9" ht="180" customHeight="1">
      <c r="A61" s="41" t="s">
        <v>86</v>
      </c>
      <c r="B61" s="14" t="s">
        <v>99</v>
      </c>
      <c r="C61" s="23" t="s">
        <v>26</v>
      </c>
      <c r="D61" s="64">
        <v>920403.2</v>
      </c>
      <c r="E61" s="64">
        <v>0</v>
      </c>
      <c r="F61" s="65">
        <v>582789.5</v>
      </c>
      <c r="G61" s="65">
        <v>0</v>
      </c>
      <c r="H61" s="64">
        <f t="shared" si="0"/>
        <v>63.31893457128355</v>
      </c>
      <c r="I61" s="64">
        <v>0</v>
      </c>
    </row>
    <row r="62" spans="1:9" ht="170.25" customHeight="1">
      <c r="A62" s="41" t="s">
        <v>94</v>
      </c>
      <c r="B62" s="14" t="s">
        <v>99</v>
      </c>
      <c r="C62" s="23" t="s">
        <v>27</v>
      </c>
      <c r="D62" s="64">
        <v>33870.7</v>
      </c>
      <c r="E62" s="64">
        <v>0</v>
      </c>
      <c r="F62" s="65">
        <v>27647.9</v>
      </c>
      <c r="G62" s="65">
        <v>0</v>
      </c>
      <c r="H62" s="64">
        <f t="shared" si="0"/>
        <v>81.62777858148785</v>
      </c>
      <c r="I62" s="64">
        <v>0</v>
      </c>
    </row>
    <row r="63" spans="1:9" ht="174" customHeight="1">
      <c r="A63" s="41" t="s">
        <v>95</v>
      </c>
      <c r="B63" s="14" t="s">
        <v>99</v>
      </c>
      <c r="C63" s="23" t="s">
        <v>208</v>
      </c>
      <c r="D63" s="64">
        <v>22480.4</v>
      </c>
      <c r="E63" s="64">
        <v>0</v>
      </c>
      <c r="F63" s="65">
        <v>21276.7</v>
      </c>
      <c r="G63" s="65">
        <v>0</v>
      </c>
      <c r="H63" s="64">
        <f t="shared" si="0"/>
        <v>94.64555790822227</v>
      </c>
      <c r="I63" s="64">
        <v>0</v>
      </c>
    </row>
    <row r="64" spans="1:9" ht="348.75" customHeight="1">
      <c r="A64" s="41" t="s">
        <v>96</v>
      </c>
      <c r="B64" s="45"/>
      <c r="C64" s="24" t="s">
        <v>225</v>
      </c>
      <c r="D64" s="64">
        <f>SUM(D66:D69)</f>
        <v>1125374.2</v>
      </c>
      <c r="E64" s="64">
        <f>SUM(E66:E69)</f>
        <v>0</v>
      </c>
      <c r="F64" s="64">
        <f>SUM(F66:F69)</f>
        <v>1122214.1</v>
      </c>
      <c r="G64" s="64">
        <f>SUM(G66:G69)</f>
        <v>0</v>
      </c>
      <c r="H64" s="64">
        <f t="shared" si="0"/>
        <v>99.71919562399779</v>
      </c>
      <c r="I64" s="64">
        <v>0</v>
      </c>
    </row>
    <row r="65" spans="1:9" ht="16.5">
      <c r="A65" s="41"/>
      <c r="B65" s="14"/>
      <c r="C65" s="23" t="s">
        <v>37</v>
      </c>
      <c r="D65" s="64"/>
      <c r="E65" s="64"/>
      <c r="F65" s="65"/>
      <c r="G65" s="65"/>
      <c r="H65" s="64"/>
      <c r="I65" s="64"/>
    </row>
    <row r="66" spans="1:9" ht="16.5">
      <c r="A66" s="41"/>
      <c r="B66" s="14" t="s">
        <v>98</v>
      </c>
      <c r="C66" s="23" t="s">
        <v>100</v>
      </c>
      <c r="D66" s="64">
        <v>198611.5</v>
      </c>
      <c r="E66" s="64">
        <v>0</v>
      </c>
      <c r="F66" s="65">
        <v>196798.7</v>
      </c>
      <c r="G66" s="65">
        <v>0</v>
      </c>
      <c r="H66" s="64">
        <f t="shared" si="0"/>
        <v>99.08726332563825</v>
      </c>
      <c r="I66" s="64">
        <v>0</v>
      </c>
    </row>
    <row r="67" spans="1:9" ht="16.5">
      <c r="A67" s="41"/>
      <c r="B67" s="14" t="s">
        <v>46</v>
      </c>
      <c r="C67" s="23" t="s">
        <v>51</v>
      </c>
      <c r="D67" s="64">
        <v>112126.6</v>
      </c>
      <c r="E67" s="64">
        <v>0</v>
      </c>
      <c r="F67" s="65">
        <v>111748.2</v>
      </c>
      <c r="G67" s="65">
        <v>0</v>
      </c>
      <c r="H67" s="64">
        <f t="shared" si="0"/>
        <v>99.66252432518242</v>
      </c>
      <c r="I67" s="64">
        <v>0</v>
      </c>
    </row>
    <row r="68" spans="1:9" ht="16.5">
      <c r="A68" s="41"/>
      <c r="B68" s="14" t="s">
        <v>47</v>
      </c>
      <c r="C68" s="23" t="s">
        <v>50</v>
      </c>
      <c r="D68" s="64">
        <v>310103.1</v>
      </c>
      <c r="E68" s="64">
        <v>0</v>
      </c>
      <c r="F68" s="65">
        <v>309723.6</v>
      </c>
      <c r="G68" s="65">
        <v>0</v>
      </c>
      <c r="H68" s="64">
        <f t="shared" si="0"/>
        <v>99.87762134593301</v>
      </c>
      <c r="I68" s="64">
        <v>0</v>
      </c>
    </row>
    <row r="69" spans="1:9" ht="18.75" customHeight="1">
      <c r="A69" s="41"/>
      <c r="B69" s="14" t="s">
        <v>99</v>
      </c>
      <c r="C69" s="23" t="s">
        <v>101</v>
      </c>
      <c r="D69" s="64">
        <v>504533</v>
      </c>
      <c r="E69" s="64">
        <v>0</v>
      </c>
      <c r="F69" s="65">
        <v>503943.6</v>
      </c>
      <c r="G69" s="65">
        <v>0</v>
      </c>
      <c r="H69" s="64">
        <f t="shared" si="0"/>
        <v>99.88317909829485</v>
      </c>
      <c r="I69" s="64">
        <v>0</v>
      </c>
    </row>
    <row r="70" spans="1:9" ht="261.75" customHeight="1">
      <c r="A70" s="14" t="s">
        <v>97</v>
      </c>
      <c r="B70" s="14" t="s">
        <v>44</v>
      </c>
      <c r="C70" s="32" t="s">
        <v>0</v>
      </c>
      <c r="D70" s="64"/>
      <c r="E70" s="64"/>
      <c r="F70" s="65"/>
      <c r="G70" s="65"/>
      <c r="H70" s="64"/>
      <c r="I70" s="64"/>
    </row>
    <row r="71" spans="1:9" ht="51.75" customHeight="1">
      <c r="A71" s="71"/>
      <c r="B71" s="71"/>
      <c r="C71" s="23" t="s">
        <v>226</v>
      </c>
      <c r="D71" s="64">
        <v>552.7</v>
      </c>
      <c r="E71" s="64">
        <v>0</v>
      </c>
      <c r="F71" s="65">
        <v>552.6</v>
      </c>
      <c r="G71" s="65">
        <v>0</v>
      </c>
      <c r="H71" s="64">
        <f t="shared" si="0"/>
        <v>99.98190700199022</v>
      </c>
      <c r="I71" s="64">
        <v>0</v>
      </c>
    </row>
    <row r="72" spans="1:9" ht="85.5" customHeight="1">
      <c r="A72" s="14" t="s">
        <v>103</v>
      </c>
      <c r="B72" s="14" t="s">
        <v>44</v>
      </c>
      <c r="C72" s="23" t="s">
        <v>153</v>
      </c>
      <c r="D72" s="64">
        <v>64320</v>
      </c>
      <c r="E72" s="64">
        <v>64320</v>
      </c>
      <c r="F72" s="65">
        <v>0</v>
      </c>
      <c r="G72" s="65">
        <v>0</v>
      </c>
      <c r="H72" s="64">
        <f t="shared" si="0"/>
        <v>0</v>
      </c>
      <c r="I72" s="64">
        <f>G72/E72*100</f>
        <v>0</v>
      </c>
    </row>
    <row r="73" spans="1:9" ht="87" customHeight="1">
      <c r="A73" s="14" t="s">
        <v>140</v>
      </c>
      <c r="B73" s="14" t="s">
        <v>45</v>
      </c>
      <c r="C73" s="27" t="s">
        <v>11</v>
      </c>
      <c r="D73" s="64">
        <v>542.2</v>
      </c>
      <c r="E73" s="64">
        <v>0</v>
      </c>
      <c r="F73" s="65">
        <v>0</v>
      </c>
      <c r="G73" s="65">
        <v>0</v>
      </c>
      <c r="H73" s="64">
        <f t="shared" si="0"/>
        <v>0</v>
      </c>
      <c r="I73" s="64">
        <v>0</v>
      </c>
    </row>
    <row r="74" spans="1:9" ht="72" customHeight="1">
      <c r="A74" s="14" t="s">
        <v>149</v>
      </c>
      <c r="B74" s="14" t="s">
        <v>45</v>
      </c>
      <c r="C74" s="59" t="s">
        <v>148</v>
      </c>
      <c r="D74" s="64">
        <v>646.3</v>
      </c>
      <c r="E74" s="64">
        <v>0</v>
      </c>
      <c r="F74" s="65">
        <v>0</v>
      </c>
      <c r="G74" s="65">
        <v>0</v>
      </c>
      <c r="H74" s="64">
        <f t="shared" si="0"/>
        <v>0</v>
      </c>
      <c r="I74" s="64">
        <v>0</v>
      </c>
    </row>
    <row r="75" spans="1:9" ht="90" customHeight="1">
      <c r="A75" s="14" t="s">
        <v>150</v>
      </c>
      <c r="B75" s="14" t="s">
        <v>40</v>
      </c>
      <c r="C75" s="39" t="s">
        <v>185</v>
      </c>
      <c r="D75" s="64">
        <v>6066.4</v>
      </c>
      <c r="E75" s="64">
        <v>0</v>
      </c>
      <c r="F75" s="65">
        <v>6050.1</v>
      </c>
      <c r="G75" s="65">
        <v>0</v>
      </c>
      <c r="H75" s="64">
        <f t="shared" si="0"/>
        <v>99.73130687063168</v>
      </c>
      <c r="I75" s="64">
        <v>0</v>
      </c>
    </row>
    <row r="76" spans="1:9" ht="153.75" customHeight="1">
      <c r="A76" s="14" t="s">
        <v>151</v>
      </c>
      <c r="B76" s="14" t="s">
        <v>99</v>
      </c>
      <c r="C76" s="32" t="s">
        <v>28</v>
      </c>
      <c r="D76" s="64">
        <v>49011.7</v>
      </c>
      <c r="E76" s="64">
        <v>0</v>
      </c>
      <c r="F76" s="65">
        <v>49011.7</v>
      </c>
      <c r="G76" s="65">
        <v>0</v>
      </c>
      <c r="H76" s="64">
        <f t="shared" si="0"/>
        <v>100</v>
      </c>
      <c r="I76" s="64">
        <v>0</v>
      </c>
    </row>
    <row r="77" spans="1:9" s="10" customFormat="1" ht="49.5">
      <c r="A77" s="14" t="s">
        <v>184</v>
      </c>
      <c r="B77" s="14" t="s">
        <v>44</v>
      </c>
      <c r="C77" s="23" t="s">
        <v>204</v>
      </c>
      <c r="D77" s="64">
        <v>366.6</v>
      </c>
      <c r="E77" s="64">
        <v>0</v>
      </c>
      <c r="F77" s="65">
        <v>340.5</v>
      </c>
      <c r="G77" s="65">
        <v>0</v>
      </c>
      <c r="H77" s="64">
        <f t="shared" si="0"/>
        <v>92.88052373158756</v>
      </c>
      <c r="I77" s="64">
        <v>0</v>
      </c>
    </row>
    <row r="78" spans="1:9" s="10" customFormat="1" ht="409.5">
      <c r="A78" s="14" t="s">
        <v>206</v>
      </c>
      <c r="B78" s="14" t="s">
        <v>99</v>
      </c>
      <c r="C78" s="32" t="s">
        <v>12</v>
      </c>
      <c r="D78" s="64"/>
      <c r="E78" s="64"/>
      <c r="F78" s="65"/>
      <c r="G78" s="65"/>
      <c r="H78" s="64"/>
      <c r="I78" s="64"/>
    </row>
    <row r="79" spans="1:9" s="10" customFormat="1" ht="72" customHeight="1">
      <c r="A79" s="72"/>
      <c r="B79" s="72"/>
      <c r="C79" s="23" t="s">
        <v>13</v>
      </c>
      <c r="D79" s="64">
        <v>54500</v>
      </c>
      <c r="E79" s="64">
        <v>0</v>
      </c>
      <c r="F79" s="65">
        <v>54422.6</v>
      </c>
      <c r="G79" s="65">
        <v>0</v>
      </c>
      <c r="H79" s="64">
        <f aca="true" t="shared" si="1" ref="H79:H141">F79/D79*100</f>
        <v>99.85798165137615</v>
      </c>
      <c r="I79" s="64">
        <v>0</v>
      </c>
    </row>
    <row r="80" spans="1:9" ht="52.5" customHeight="1">
      <c r="A80" s="48" t="s">
        <v>106</v>
      </c>
      <c r="B80" s="19"/>
      <c r="C80" s="31" t="s">
        <v>227</v>
      </c>
      <c r="D80" s="66">
        <f>D82+D83+D84+D88+D89+D90+D104+D105+D109+D112+D117+D118+D122+D126+D129+D130+D134+D135+D141+D148+D149+D153+D136+D154+D155</f>
        <v>4219747.7</v>
      </c>
      <c r="E80" s="66">
        <f>E82+E83+E84+E88+E89+E90+E104+E105+E109+E112+E117+E118+E122+E126+E129+E130+E134+E135+E141+E148+E149+E153+E136+E154+E155</f>
        <v>226478.90000000002</v>
      </c>
      <c r="F80" s="66">
        <f>F82+F83+F84+F88+F89+F90+F104+F105+F109+F112+F117+F118+F122+F126+F129+F130+F134+F135+F141+F148+F149+F153+F136+F154+F155</f>
        <v>3816857.9</v>
      </c>
      <c r="G80" s="66">
        <f>G82+G83+G84+G88+G89+G90+G104+G105+G109+G112+G117+G118+G122+G126+G129+G130+G134+G135+G141+G148+G149+G153+G136+G154+G155</f>
        <v>207686.6</v>
      </c>
      <c r="H80" s="66">
        <f t="shared" si="1"/>
        <v>90.4522775141272</v>
      </c>
      <c r="I80" s="66">
        <f>G80/E80*100</f>
        <v>91.70240583118338</v>
      </c>
    </row>
    <row r="81" spans="1:9" ht="16.5">
      <c r="A81" s="48"/>
      <c r="B81" s="19"/>
      <c r="C81" s="32" t="s">
        <v>37</v>
      </c>
      <c r="D81" s="66"/>
      <c r="E81" s="66"/>
      <c r="F81" s="65"/>
      <c r="G81" s="65"/>
      <c r="H81" s="66"/>
      <c r="I81" s="66"/>
    </row>
    <row r="82" spans="1:9" ht="87" customHeight="1">
      <c r="A82" s="41" t="s">
        <v>107</v>
      </c>
      <c r="B82" s="14" t="s">
        <v>111</v>
      </c>
      <c r="C82" s="24" t="s">
        <v>1</v>
      </c>
      <c r="D82" s="64">
        <v>12429.3</v>
      </c>
      <c r="E82" s="64">
        <v>0</v>
      </c>
      <c r="F82" s="65">
        <v>12429.3</v>
      </c>
      <c r="G82" s="65">
        <v>0</v>
      </c>
      <c r="H82" s="64">
        <f t="shared" si="1"/>
        <v>100</v>
      </c>
      <c r="I82" s="64">
        <v>0</v>
      </c>
    </row>
    <row r="83" spans="1:9" ht="69" customHeight="1">
      <c r="A83" s="41" t="s">
        <v>108</v>
      </c>
      <c r="B83" s="14" t="s">
        <v>112</v>
      </c>
      <c r="C83" s="60" t="s">
        <v>115</v>
      </c>
      <c r="D83" s="64">
        <v>4567</v>
      </c>
      <c r="E83" s="64">
        <v>0</v>
      </c>
      <c r="F83" s="65">
        <v>4524.4</v>
      </c>
      <c r="G83" s="65">
        <v>0</v>
      </c>
      <c r="H83" s="64">
        <f t="shared" si="1"/>
        <v>99.06722137070287</v>
      </c>
      <c r="I83" s="64">
        <v>0</v>
      </c>
    </row>
    <row r="84" spans="1:9" ht="68.25" customHeight="1">
      <c r="A84" s="41" t="s">
        <v>109</v>
      </c>
      <c r="B84" s="14"/>
      <c r="C84" s="60" t="s">
        <v>207</v>
      </c>
      <c r="D84" s="64">
        <f>D86+D87</f>
        <v>521163.9</v>
      </c>
      <c r="E84" s="64">
        <f>E86+E87</f>
        <v>828</v>
      </c>
      <c r="F84" s="64">
        <f>F86+F87</f>
        <v>503443.10000000003</v>
      </c>
      <c r="G84" s="64">
        <f>G86+G87</f>
        <v>828</v>
      </c>
      <c r="H84" s="64">
        <f t="shared" si="1"/>
        <v>96.59976448867621</v>
      </c>
      <c r="I84" s="64">
        <f>G84/E84*100</f>
        <v>100</v>
      </c>
    </row>
    <row r="85" spans="1:9" ht="16.5">
      <c r="A85" s="41"/>
      <c r="B85" s="14"/>
      <c r="C85" s="60" t="s">
        <v>37</v>
      </c>
      <c r="D85" s="64"/>
      <c r="E85" s="64"/>
      <c r="F85" s="65"/>
      <c r="G85" s="65"/>
      <c r="H85" s="64"/>
      <c r="I85" s="64"/>
    </row>
    <row r="86" spans="1:9" ht="16.5">
      <c r="A86" s="41"/>
      <c r="B86" s="14" t="s">
        <v>40</v>
      </c>
      <c r="C86" s="33" t="s">
        <v>42</v>
      </c>
      <c r="D86" s="64">
        <v>10123.4</v>
      </c>
      <c r="E86" s="64">
        <v>0</v>
      </c>
      <c r="F86" s="65">
        <v>10123.4</v>
      </c>
      <c r="G86" s="65">
        <v>0</v>
      </c>
      <c r="H86" s="64">
        <f t="shared" si="1"/>
        <v>100</v>
      </c>
      <c r="I86" s="64">
        <v>0</v>
      </c>
    </row>
    <row r="87" spans="1:9" ht="16.5">
      <c r="A87" s="41"/>
      <c r="B87" s="14" t="s">
        <v>41</v>
      </c>
      <c r="C87" s="33" t="s">
        <v>43</v>
      </c>
      <c r="D87" s="64">
        <v>511040.5</v>
      </c>
      <c r="E87" s="64">
        <v>828</v>
      </c>
      <c r="F87" s="65">
        <v>493319.7</v>
      </c>
      <c r="G87" s="65">
        <v>828</v>
      </c>
      <c r="H87" s="64">
        <f t="shared" si="1"/>
        <v>96.53240790113504</v>
      </c>
      <c r="I87" s="64">
        <f>G87/E87*100</f>
        <v>100</v>
      </c>
    </row>
    <row r="88" spans="1:9" ht="67.5" customHeight="1">
      <c r="A88" s="41" t="s">
        <v>120</v>
      </c>
      <c r="B88" s="14" t="s">
        <v>41</v>
      </c>
      <c r="C88" s="60" t="s">
        <v>205</v>
      </c>
      <c r="D88" s="64">
        <v>4346</v>
      </c>
      <c r="E88" s="64">
        <v>0</v>
      </c>
      <c r="F88" s="65">
        <v>4346</v>
      </c>
      <c r="G88" s="65">
        <v>0</v>
      </c>
      <c r="H88" s="64">
        <f t="shared" si="1"/>
        <v>100</v>
      </c>
      <c r="I88" s="64">
        <v>0</v>
      </c>
    </row>
    <row r="89" spans="1:9" s="13" customFormat="1" ht="82.5">
      <c r="A89" s="41" t="s">
        <v>121</v>
      </c>
      <c r="B89" s="14" t="s">
        <v>48</v>
      </c>
      <c r="C89" s="24" t="s">
        <v>133</v>
      </c>
      <c r="D89" s="64">
        <v>1162.5</v>
      </c>
      <c r="E89" s="64">
        <v>0</v>
      </c>
      <c r="F89" s="65">
        <v>1162.5</v>
      </c>
      <c r="G89" s="65">
        <v>0</v>
      </c>
      <c r="H89" s="64">
        <f t="shared" si="1"/>
        <v>100</v>
      </c>
      <c r="I89" s="64">
        <v>0</v>
      </c>
    </row>
    <row r="90" spans="1:9" s="13" customFormat="1" ht="49.5">
      <c r="A90" s="41" t="s">
        <v>122</v>
      </c>
      <c r="B90" s="14"/>
      <c r="C90" s="32" t="s">
        <v>129</v>
      </c>
      <c r="D90" s="64">
        <f>D92+D93+D94+D95+D96+D97+D98+D99+D100+D101+D102+D103</f>
        <v>535626.5</v>
      </c>
      <c r="E90" s="64">
        <f>E92+E93+E94+E95+E96+E97+E98+E99+E100+E101+E102+E103</f>
        <v>471.29999999999995</v>
      </c>
      <c r="F90" s="64">
        <f>F92+F93+F94+F95+F96+F97+F98+F99+F100+F101+F102+F103</f>
        <v>510846.89999999997</v>
      </c>
      <c r="G90" s="64">
        <f>G92+G93+G94+G95+G96+G97+G98+G99+G100+G101+G102+G103</f>
        <v>471.29999999999995</v>
      </c>
      <c r="H90" s="64">
        <f t="shared" si="1"/>
        <v>95.37371657302242</v>
      </c>
      <c r="I90" s="64">
        <f>G90/E90*100</f>
        <v>100</v>
      </c>
    </row>
    <row r="91" spans="1:9" s="13" customFormat="1" ht="16.5">
      <c r="A91" s="41"/>
      <c r="B91" s="14"/>
      <c r="C91" s="32" t="s">
        <v>37</v>
      </c>
      <c r="D91" s="64"/>
      <c r="E91" s="64"/>
      <c r="F91" s="65"/>
      <c r="G91" s="65"/>
      <c r="H91" s="64"/>
      <c r="I91" s="64"/>
    </row>
    <row r="92" spans="1:9" s="13" customFormat="1" ht="84.75" customHeight="1">
      <c r="A92" s="41"/>
      <c r="B92" s="14" t="s">
        <v>39</v>
      </c>
      <c r="C92" s="32" t="s">
        <v>21</v>
      </c>
      <c r="D92" s="64">
        <v>200</v>
      </c>
      <c r="E92" s="64">
        <v>0</v>
      </c>
      <c r="F92" s="65">
        <v>200</v>
      </c>
      <c r="G92" s="65">
        <v>0</v>
      </c>
      <c r="H92" s="64">
        <f t="shared" si="1"/>
        <v>100</v>
      </c>
      <c r="I92" s="64">
        <v>0</v>
      </c>
    </row>
    <row r="93" spans="1:9" s="13" customFormat="1" ht="18.75" customHeight="1">
      <c r="A93" s="41"/>
      <c r="B93" s="14" t="s">
        <v>55</v>
      </c>
      <c r="C93" s="32" t="s">
        <v>89</v>
      </c>
      <c r="D93" s="64">
        <v>150</v>
      </c>
      <c r="E93" s="64">
        <v>0</v>
      </c>
      <c r="F93" s="65">
        <v>57.2</v>
      </c>
      <c r="G93" s="65">
        <v>0</v>
      </c>
      <c r="H93" s="64">
        <f t="shared" si="1"/>
        <v>38.13333333333333</v>
      </c>
      <c r="I93" s="64">
        <v>0</v>
      </c>
    </row>
    <row r="94" spans="1:9" s="13" customFormat="1" ht="66">
      <c r="A94" s="41"/>
      <c r="B94" s="14" t="s">
        <v>166</v>
      </c>
      <c r="C94" s="32" t="s">
        <v>167</v>
      </c>
      <c r="D94" s="64">
        <v>100</v>
      </c>
      <c r="E94" s="64">
        <v>0</v>
      </c>
      <c r="F94" s="65">
        <v>100</v>
      </c>
      <c r="G94" s="65">
        <v>0</v>
      </c>
      <c r="H94" s="64">
        <f t="shared" si="1"/>
        <v>100</v>
      </c>
      <c r="I94" s="64">
        <v>0</v>
      </c>
    </row>
    <row r="95" spans="1:9" s="13" customFormat="1" ht="16.5">
      <c r="A95" s="41"/>
      <c r="B95" s="14" t="s">
        <v>168</v>
      </c>
      <c r="C95" s="32" t="s">
        <v>169</v>
      </c>
      <c r="D95" s="64">
        <v>100</v>
      </c>
      <c r="E95" s="64">
        <v>0</v>
      </c>
      <c r="F95" s="65">
        <v>99.9</v>
      </c>
      <c r="G95" s="65">
        <v>0</v>
      </c>
      <c r="H95" s="64">
        <f t="shared" si="1"/>
        <v>99.9</v>
      </c>
      <c r="I95" s="64">
        <v>0</v>
      </c>
    </row>
    <row r="96" spans="1:9" s="13" customFormat="1" ht="16.5">
      <c r="A96" s="41"/>
      <c r="B96" s="14" t="s">
        <v>159</v>
      </c>
      <c r="C96" s="32" t="s">
        <v>163</v>
      </c>
      <c r="D96" s="64">
        <v>1625.2</v>
      </c>
      <c r="E96" s="64">
        <v>256.9</v>
      </c>
      <c r="F96" s="65">
        <v>1621.3</v>
      </c>
      <c r="G96" s="65">
        <v>256.9</v>
      </c>
      <c r="H96" s="64">
        <f t="shared" si="1"/>
        <v>99.76002953482647</v>
      </c>
      <c r="I96" s="64">
        <f>G96/E96*100</f>
        <v>100</v>
      </c>
    </row>
    <row r="97" spans="1:9" s="13" customFormat="1" ht="16.5">
      <c r="A97" s="41"/>
      <c r="B97" s="14" t="s">
        <v>54</v>
      </c>
      <c r="C97" s="24" t="s">
        <v>91</v>
      </c>
      <c r="D97" s="64">
        <v>7795</v>
      </c>
      <c r="E97" s="64">
        <v>204.4</v>
      </c>
      <c r="F97" s="65">
        <v>1783.8</v>
      </c>
      <c r="G97" s="65">
        <v>204.4</v>
      </c>
      <c r="H97" s="64">
        <f t="shared" si="1"/>
        <v>22.883899935856316</v>
      </c>
      <c r="I97" s="64">
        <f>G97/E97*100</f>
        <v>100</v>
      </c>
    </row>
    <row r="98" spans="1:9" s="13" customFormat="1" ht="20.25" customHeight="1">
      <c r="A98" s="41"/>
      <c r="B98" s="15" t="s">
        <v>126</v>
      </c>
      <c r="C98" s="33" t="s">
        <v>127</v>
      </c>
      <c r="D98" s="64">
        <v>441755.3</v>
      </c>
      <c r="E98" s="64">
        <v>0</v>
      </c>
      <c r="F98" s="65">
        <v>424101.6</v>
      </c>
      <c r="G98" s="65">
        <v>0</v>
      </c>
      <c r="H98" s="64">
        <f t="shared" si="1"/>
        <v>96.00373781593565</v>
      </c>
      <c r="I98" s="64">
        <v>0</v>
      </c>
    </row>
    <row r="99" spans="1:9" s="13" customFormat="1" ht="20.25" customHeight="1">
      <c r="A99" s="41"/>
      <c r="B99" s="15" t="s">
        <v>111</v>
      </c>
      <c r="C99" s="33" t="s">
        <v>114</v>
      </c>
      <c r="D99" s="64">
        <v>26825</v>
      </c>
      <c r="E99" s="64">
        <v>0</v>
      </c>
      <c r="F99" s="65">
        <v>26026.6</v>
      </c>
      <c r="G99" s="65">
        <v>0</v>
      </c>
      <c r="H99" s="64">
        <f t="shared" si="1"/>
        <v>97.02367194780987</v>
      </c>
      <c r="I99" s="64">
        <v>0</v>
      </c>
    </row>
    <row r="100" spans="1:9" s="13" customFormat="1" ht="18" customHeight="1">
      <c r="A100" s="41"/>
      <c r="B100" s="15" t="s">
        <v>40</v>
      </c>
      <c r="C100" s="33" t="s">
        <v>42</v>
      </c>
      <c r="D100" s="64">
        <v>26426</v>
      </c>
      <c r="E100" s="64">
        <v>10</v>
      </c>
      <c r="F100" s="65">
        <v>26206.9</v>
      </c>
      <c r="G100" s="65">
        <v>10</v>
      </c>
      <c r="H100" s="64">
        <f t="shared" si="1"/>
        <v>99.17089230303489</v>
      </c>
      <c r="I100" s="64">
        <f>G100/E100*100</f>
        <v>100</v>
      </c>
    </row>
    <row r="101" spans="1:9" s="13" customFormat="1" ht="18" customHeight="1">
      <c r="A101" s="41"/>
      <c r="B101" s="15" t="s">
        <v>118</v>
      </c>
      <c r="C101" s="33" t="s">
        <v>119</v>
      </c>
      <c r="D101" s="64">
        <v>650</v>
      </c>
      <c r="E101" s="64">
        <v>0</v>
      </c>
      <c r="F101" s="65">
        <v>649.6</v>
      </c>
      <c r="G101" s="65">
        <v>0</v>
      </c>
      <c r="H101" s="64">
        <f t="shared" si="1"/>
        <v>99.93846153846154</v>
      </c>
      <c r="I101" s="64">
        <v>0</v>
      </c>
    </row>
    <row r="102" spans="1:9" s="13" customFormat="1" ht="18" customHeight="1">
      <c r="A102" s="41"/>
      <c r="B102" s="15" t="s">
        <v>98</v>
      </c>
      <c r="C102" s="33" t="s">
        <v>100</v>
      </c>
      <c r="D102" s="64">
        <v>20000</v>
      </c>
      <c r="E102" s="64">
        <v>0</v>
      </c>
      <c r="F102" s="65">
        <v>20000</v>
      </c>
      <c r="G102" s="65">
        <v>0</v>
      </c>
      <c r="H102" s="64">
        <f t="shared" si="1"/>
        <v>100</v>
      </c>
      <c r="I102" s="64">
        <v>0</v>
      </c>
    </row>
    <row r="103" spans="1:9" s="13" customFormat="1" ht="18" customHeight="1">
      <c r="A103" s="41"/>
      <c r="B103" s="15" t="s">
        <v>46</v>
      </c>
      <c r="C103" s="33" t="s">
        <v>51</v>
      </c>
      <c r="D103" s="64">
        <v>10000</v>
      </c>
      <c r="E103" s="64">
        <v>0</v>
      </c>
      <c r="F103" s="65">
        <v>10000</v>
      </c>
      <c r="G103" s="65">
        <v>0</v>
      </c>
      <c r="H103" s="64">
        <f t="shared" si="1"/>
        <v>100</v>
      </c>
      <c r="I103" s="64">
        <v>0</v>
      </c>
    </row>
    <row r="104" spans="1:9" s="13" customFormat="1" ht="49.5">
      <c r="A104" s="41" t="s">
        <v>176</v>
      </c>
      <c r="B104" s="20" t="s">
        <v>111</v>
      </c>
      <c r="C104" s="24" t="s">
        <v>128</v>
      </c>
      <c r="D104" s="64">
        <v>1408.8</v>
      </c>
      <c r="E104" s="64">
        <v>1408.8</v>
      </c>
      <c r="F104" s="65">
        <v>1408.8</v>
      </c>
      <c r="G104" s="65">
        <v>1408.8</v>
      </c>
      <c r="H104" s="64">
        <f t="shared" si="1"/>
        <v>100</v>
      </c>
      <c r="I104" s="64">
        <f>G104/E104*100</f>
        <v>100</v>
      </c>
    </row>
    <row r="105" spans="1:9" s="13" customFormat="1" ht="99">
      <c r="A105" s="41" t="s">
        <v>177</v>
      </c>
      <c r="B105" s="20"/>
      <c r="C105" s="24" t="s">
        <v>3</v>
      </c>
      <c r="D105" s="64">
        <f>D107+D108</f>
        <v>29380.1</v>
      </c>
      <c r="E105" s="64">
        <f>E107+E108</f>
        <v>4480</v>
      </c>
      <c r="F105" s="64">
        <f>F107+F108</f>
        <v>4480</v>
      </c>
      <c r="G105" s="64">
        <f>G107+G108</f>
        <v>4480</v>
      </c>
      <c r="H105" s="64">
        <f t="shared" si="1"/>
        <v>15.248416445144844</v>
      </c>
      <c r="I105" s="64">
        <f>G105/E105*100</f>
        <v>100</v>
      </c>
    </row>
    <row r="106" spans="1:9" s="13" customFormat="1" ht="16.5">
      <c r="A106" s="41"/>
      <c r="B106" s="20"/>
      <c r="C106" s="24" t="s">
        <v>37</v>
      </c>
      <c r="D106" s="64"/>
      <c r="E106" s="64"/>
      <c r="F106" s="65"/>
      <c r="G106" s="65"/>
      <c r="H106" s="64"/>
      <c r="I106" s="64"/>
    </row>
    <row r="107" spans="1:9" s="13" customFormat="1" ht="21.75" customHeight="1">
      <c r="A107" s="41"/>
      <c r="B107" s="15" t="s">
        <v>54</v>
      </c>
      <c r="C107" s="24" t="s">
        <v>91</v>
      </c>
      <c r="D107" s="64">
        <v>4480</v>
      </c>
      <c r="E107" s="64">
        <v>4480</v>
      </c>
      <c r="F107" s="65">
        <v>4480</v>
      </c>
      <c r="G107" s="65">
        <v>4480</v>
      </c>
      <c r="H107" s="64">
        <f t="shared" si="1"/>
        <v>100</v>
      </c>
      <c r="I107" s="64">
        <f>G107/E107*100</f>
        <v>100</v>
      </c>
    </row>
    <row r="108" spans="1:9" s="13" customFormat="1" ht="33">
      <c r="A108" s="41"/>
      <c r="B108" s="20" t="s">
        <v>124</v>
      </c>
      <c r="C108" s="42" t="s">
        <v>131</v>
      </c>
      <c r="D108" s="64">
        <v>24900.1</v>
      </c>
      <c r="E108" s="64">
        <v>0</v>
      </c>
      <c r="F108" s="65">
        <v>0</v>
      </c>
      <c r="G108" s="65">
        <v>0</v>
      </c>
      <c r="H108" s="64">
        <f t="shared" si="1"/>
        <v>0</v>
      </c>
      <c r="I108" s="64">
        <v>0</v>
      </c>
    </row>
    <row r="109" spans="1:9" s="13" customFormat="1" ht="49.5">
      <c r="A109" s="41" t="s">
        <v>154</v>
      </c>
      <c r="B109" s="20"/>
      <c r="C109" s="24" t="s">
        <v>135</v>
      </c>
      <c r="D109" s="64">
        <f>D110+D111</f>
        <v>21710</v>
      </c>
      <c r="E109" s="64">
        <f>E110+E111</f>
        <v>0</v>
      </c>
      <c r="F109" s="64">
        <f>F110+F111</f>
        <v>21710</v>
      </c>
      <c r="G109" s="64">
        <f>G110+G111</f>
        <v>0</v>
      </c>
      <c r="H109" s="64">
        <f t="shared" si="1"/>
        <v>100</v>
      </c>
      <c r="I109" s="64">
        <v>0</v>
      </c>
    </row>
    <row r="110" spans="1:9" s="13" customFormat="1" ht="33">
      <c r="A110" s="41"/>
      <c r="B110" s="14" t="s">
        <v>48</v>
      </c>
      <c r="C110" s="36" t="s">
        <v>93</v>
      </c>
      <c r="D110" s="64">
        <v>21610</v>
      </c>
      <c r="E110" s="64">
        <v>0</v>
      </c>
      <c r="F110" s="65">
        <v>21610</v>
      </c>
      <c r="G110" s="65">
        <v>0</v>
      </c>
      <c r="H110" s="64">
        <f t="shared" si="1"/>
        <v>100</v>
      </c>
      <c r="I110" s="64">
        <v>0</v>
      </c>
    </row>
    <row r="111" spans="1:9" s="13" customFormat="1" ht="18" customHeight="1">
      <c r="A111" s="41"/>
      <c r="B111" s="20" t="s">
        <v>45</v>
      </c>
      <c r="C111" s="24" t="s">
        <v>92</v>
      </c>
      <c r="D111" s="64">
        <v>100</v>
      </c>
      <c r="E111" s="64">
        <v>0</v>
      </c>
      <c r="F111" s="65">
        <v>100</v>
      </c>
      <c r="G111" s="65">
        <v>0</v>
      </c>
      <c r="H111" s="64">
        <f t="shared" si="1"/>
        <v>100</v>
      </c>
      <c r="I111" s="64">
        <v>0</v>
      </c>
    </row>
    <row r="112" spans="1:9" s="22" customFormat="1" ht="81.75" customHeight="1">
      <c r="A112" s="41" t="s">
        <v>130</v>
      </c>
      <c r="B112" s="20"/>
      <c r="C112" s="24" t="s">
        <v>217</v>
      </c>
      <c r="D112" s="64">
        <f>D114+D115+D116</f>
        <v>2148.2999999999997</v>
      </c>
      <c r="E112" s="64">
        <f>E114+E115+E116</f>
        <v>0</v>
      </c>
      <c r="F112" s="64">
        <f>F114+F115+F116</f>
        <v>1515.5</v>
      </c>
      <c r="G112" s="64">
        <f>G114+G115+G116</f>
        <v>0</v>
      </c>
      <c r="H112" s="64">
        <f t="shared" si="1"/>
        <v>70.54415118931249</v>
      </c>
      <c r="I112" s="64">
        <v>0</v>
      </c>
    </row>
    <row r="113" spans="1:9" ht="16.5">
      <c r="A113" s="14"/>
      <c r="B113" s="20"/>
      <c r="C113" s="33" t="s">
        <v>37</v>
      </c>
      <c r="D113" s="64"/>
      <c r="E113" s="64"/>
      <c r="F113" s="65"/>
      <c r="G113" s="65"/>
      <c r="H113" s="64"/>
      <c r="I113" s="64"/>
    </row>
    <row r="114" spans="1:9" ht="17.25" customHeight="1">
      <c r="A114" s="14"/>
      <c r="B114" s="20" t="s">
        <v>40</v>
      </c>
      <c r="C114" s="37" t="s">
        <v>125</v>
      </c>
      <c r="D114" s="64">
        <v>621.1</v>
      </c>
      <c r="E114" s="64">
        <v>0</v>
      </c>
      <c r="F114" s="65">
        <v>492.8</v>
      </c>
      <c r="G114" s="65">
        <v>0</v>
      </c>
      <c r="H114" s="64">
        <f t="shared" si="1"/>
        <v>79.34310094992755</v>
      </c>
      <c r="I114" s="64">
        <v>0</v>
      </c>
    </row>
    <row r="115" spans="1:9" ht="18" customHeight="1">
      <c r="A115" s="14"/>
      <c r="B115" s="20" t="s">
        <v>112</v>
      </c>
      <c r="C115" s="37" t="s">
        <v>113</v>
      </c>
      <c r="D115" s="64">
        <v>1405</v>
      </c>
      <c r="E115" s="64">
        <v>0</v>
      </c>
      <c r="F115" s="65">
        <v>900.5</v>
      </c>
      <c r="G115" s="65">
        <v>0</v>
      </c>
      <c r="H115" s="64">
        <f t="shared" si="1"/>
        <v>64.09252669039147</v>
      </c>
      <c r="I115" s="64">
        <v>0</v>
      </c>
    </row>
    <row r="116" spans="1:9" ht="18" customHeight="1">
      <c r="A116" s="14"/>
      <c r="B116" s="20" t="s">
        <v>141</v>
      </c>
      <c r="C116" s="37" t="s">
        <v>143</v>
      </c>
      <c r="D116" s="64">
        <v>122.2</v>
      </c>
      <c r="E116" s="64">
        <v>0</v>
      </c>
      <c r="F116" s="65">
        <v>122.2</v>
      </c>
      <c r="G116" s="65">
        <v>0</v>
      </c>
      <c r="H116" s="64">
        <f t="shared" si="1"/>
        <v>100</v>
      </c>
      <c r="I116" s="64">
        <v>0</v>
      </c>
    </row>
    <row r="117" spans="1:9" s="22" customFormat="1" ht="85.5" customHeight="1">
      <c r="A117" s="41" t="s">
        <v>134</v>
      </c>
      <c r="B117" s="20" t="s">
        <v>126</v>
      </c>
      <c r="C117" s="60" t="s">
        <v>2</v>
      </c>
      <c r="D117" s="64">
        <v>52500</v>
      </c>
      <c r="E117" s="64">
        <v>0</v>
      </c>
      <c r="F117" s="65">
        <v>52500</v>
      </c>
      <c r="G117" s="65">
        <v>0</v>
      </c>
      <c r="H117" s="64">
        <f t="shared" si="1"/>
        <v>100</v>
      </c>
      <c r="I117" s="64">
        <v>0</v>
      </c>
    </row>
    <row r="118" spans="1:9" s="22" customFormat="1" ht="49.5">
      <c r="A118" s="41" t="s">
        <v>136</v>
      </c>
      <c r="B118" s="20"/>
      <c r="C118" s="24" t="s">
        <v>139</v>
      </c>
      <c r="D118" s="64">
        <f>D120+D121</f>
        <v>86920.7</v>
      </c>
      <c r="E118" s="64">
        <f>E120+E121</f>
        <v>10677.6</v>
      </c>
      <c r="F118" s="64">
        <f>F120+F121</f>
        <v>60053.7</v>
      </c>
      <c r="G118" s="64">
        <f>G120+G121</f>
        <v>10677.6</v>
      </c>
      <c r="H118" s="64">
        <f t="shared" si="1"/>
        <v>69.09021671477565</v>
      </c>
      <c r="I118" s="64">
        <f>G118/E118*100</f>
        <v>100</v>
      </c>
    </row>
    <row r="119" spans="1:9" s="22" customFormat="1" ht="16.5">
      <c r="A119" s="41"/>
      <c r="B119" s="20"/>
      <c r="C119" s="24" t="s">
        <v>37</v>
      </c>
      <c r="D119" s="64"/>
      <c r="E119" s="64"/>
      <c r="F119" s="65"/>
      <c r="G119" s="65"/>
      <c r="H119" s="64"/>
      <c r="I119" s="64"/>
    </row>
    <row r="120" spans="1:9" s="22" customFormat="1" ht="19.5" customHeight="1">
      <c r="A120" s="41"/>
      <c r="B120" s="15" t="s">
        <v>142</v>
      </c>
      <c r="C120" s="24" t="s">
        <v>144</v>
      </c>
      <c r="D120" s="64">
        <v>27813.6</v>
      </c>
      <c r="E120" s="64">
        <v>10677.6</v>
      </c>
      <c r="F120" s="65">
        <v>27255.6</v>
      </c>
      <c r="G120" s="65">
        <v>10677.6</v>
      </c>
      <c r="H120" s="64">
        <f t="shared" si="1"/>
        <v>97.99378721201138</v>
      </c>
      <c r="I120" s="64">
        <f>G120/E120*100</f>
        <v>100</v>
      </c>
    </row>
    <row r="121" spans="1:9" s="22" customFormat="1" ht="17.25" customHeight="1">
      <c r="A121" s="41"/>
      <c r="B121" s="15" t="s">
        <v>44</v>
      </c>
      <c r="C121" s="24" t="s">
        <v>188</v>
      </c>
      <c r="D121" s="64">
        <v>59107.1</v>
      </c>
      <c r="E121" s="64">
        <v>0</v>
      </c>
      <c r="F121" s="65">
        <v>32798.1</v>
      </c>
      <c r="G121" s="65">
        <v>0</v>
      </c>
      <c r="H121" s="64">
        <f t="shared" si="1"/>
        <v>55.489272862312646</v>
      </c>
      <c r="I121" s="64">
        <v>0</v>
      </c>
    </row>
    <row r="122" spans="1:9" s="22" customFormat="1" ht="66.75" customHeight="1">
      <c r="A122" s="41" t="s">
        <v>137</v>
      </c>
      <c r="B122" s="20" t="s">
        <v>54</v>
      </c>
      <c r="C122" s="24" t="s">
        <v>147</v>
      </c>
      <c r="D122" s="64">
        <f>D123+D124+D125</f>
        <v>544313.7999999999</v>
      </c>
      <c r="E122" s="64">
        <f>E123+E124+E125</f>
        <v>203481.90000000002</v>
      </c>
      <c r="F122" s="64">
        <f>F123+F124+F125</f>
        <v>517674.60000000003</v>
      </c>
      <c r="G122" s="64">
        <f>G123+G124+G125</f>
        <v>184689.6</v>
      </c>
      <c r="H122" s="64">
        <f t="shared" si="1"/>
        <v>95.10591133276432</v>
      </c>
      <c r="I122" s="64">
        <f>G122/E122*100</f>
        <v>90.76463311970254</v>
      </c>
    </row>
    <row r="123" spans="1:9" s="22" customFormat="1" ht="49.5">
      <c r="A123" s="41" t="s">
        <v>178</v>
      </c>
      <c r="B123" s="20"/>
      <c r="C123" s="24" t="s">
        <v>171</v>
      </c>
      <c r="D123" s="64">
        <v>317849.6</v>
      </c>
      <c r="E123" s="64">
        <v>48758.3</v>
      </c>
      <c r="F123" s="65">
        <v>316074.4</v>
      </c>
      <c r="G123" s="65">
        <v>48758.3</v>
      </c>
      <c r="H123" s="64">
        <f t="shared" si="1"/>
        <v>99.44149685889177</v>
      </c>
      <c r="I123" s="64">
        <f>G123/E123*100</f>
        <v>100</v>
      </c>
    </row>
    <row r="124" spans="1:9" s="22" customFormat="1" ht="16.5">
      <c r="A124" s="41" t="s">
        <v>179</v>
      </c>
      <c r="B124" s="20"/>
      <c r="C124" s="24" t="s">
        <v>146</v>
      </c>
      <c r="D124" s="64">
        <v>65168.8</v>
      </c>
      <c r="E124" s="64">
        <v>43445.9</v>
      </c>
      <c r="F124" s="65">
        <v>64438.5</v>
      </c>
      <c r="G124" s="65">
        <v>42717.3</v>
      </c>
      <c r="H124" s="64">
        <f t="shared" si="1"/>
        <v>98.8793717238924</v>
      </c>
      <c r="I124" s="64">
        <f>G124/E124*100</f>
        <v>98.32297178790174</v>
      </c>
    </row>
    <row r="125" spans="1:9" s="22" customFormat="1" ht="49.5">
      <c r="A125" s="41" t="s">
        <v>180</v>
      </c>
      <c r="B125" s="20"/>
      <c r="C125" s="24" t="s">
        <v>172</v>
      </c>
      <c r="D125" s="64">
        <v>161295.4</v>
      </c>
      <c r="E125" s="64">
        <v>111277.7</v>
      </c>
      <c r="F125" s="65">
        <v>137161.7</v>
      </c>
      <c r="G125" s="65">
        <v>93214</v>
      </c>
      <c r="H125" s="64">
        <f t="shared" si="1"/>
        <v>85.03757701707552</v>
      </c>
      <c r="I125" s="64">
        <f>G125/E125*100</f>
        <v>83.76700812471861</v>
      </c>
    </row>
    <row r="126" spans="1:9" s="22" customFormat="1" ht="86.25" customHeight="1">
      <c r="A126" s="46" t="s">
        <v>138</v>
      </c>
      <c r="B126" s="20" t="s">
        <v>54</v>
      </c>
      <c r="C126" s="23" t="s">
        <v>4</v>
      </c>
      <c r="D126" s="64">
        <f>D127+D128</f>
        <v>418166.6</v>
      </c>
      <c r="E126" s="64">
        <f>E127+E128</f>
        <v>0</v>
      </c>
      <c r="F126" s="64">
        <v>418166.5</v>
      </c>
      <c r="G126" s="64">
        <v>0</v>
      </c>
      <c r="H126" s="64">
        <f t="shared" si="1"/>
        <v>99.99997608608628</v>
      </c>
      <c r="I126" s="64">
        <v>0</v>
      </c>
    </row>
    <row r="127" spans="1:9" s="22" customFormat="1" ht="49.5">
      <c r="A127" s="46" t="s">
        <v>155</v>
      </c>
      <c r="B127" s="20"/>
      <c r="C127" s="23" t="s">
        <v>157</v>
      </c>
      <c r="D127" s="64">
        <v>339137.3</v>
      </c>
      <c r="E127" s="64">
        <v>0</v>
      </c>
      <c r="F127" s="65">
        <v>339137.2</v>
      </c>
      <c r="G127" s="65">
        <v>0</v>
      </c>
      <c r="H127" s="64">
        <f t="shared" si="1"/>
        <v>99.99997051341744</v>
      </c>
      <c r="I127" s="64">
        <v>0</v>
      </c>
    </row>
    <row r="128" spans="1:9" s="22" customFormat="1" ht="16.5">
      <c r="A128" s="46" t="s">
        <v>156</v>
      </c>
      <c r="B128" s="20"/>
      <c r="C128" s="23" t="s">
        <v>146</v>
      </c>
      <c r="D128" s="64">
        <v>79029.3</v>
      </c>
      <c r="E128" s="64">
        <v>0</v>
      </c>
      <c r="F128" s="65">
        <v>79029.3</v>
      </c>
      <c r="G128" s="65">
        <v>0</v>
      </c>
      <c r="H128" s="64">
        <f t="shared" si="1"/>
        <v>100</v>
      </c>
      <c r="I128" s="64">
        <v>0</v>
      </c>
    </row>
    <row r="129" spans="1:9" s="22" customFormat="1" ht="84.75" customHeight="1">
      <c r="A129" s="46" t="s">
        <v>145</v>
      </c>
      <c r="B129" s="20" t="s">
        <v>159</v>
      </c>
      <c r="C129" s="23" t="s">
        <v>170</v>
      </c>
      <c r="D129" s="64">
        <v>850000</v>
      </c>
      <c r="E129" s="64">
        <v>0</v>
      </c>
      <c r="F129" s="65">
        <v>648346.9</v>
      </c>
      <c r="G129" s="65">
        <v>0</v>
      </c>
      <c r="H129" s="64">
        <f t="shared" si="1"/>
        <v>76.27610588235294</v>
      </c>
      <c r="I129" s="64">
        <v>0</v>
      </c>
    </row>
    <row r="130" spans="1:9" s="22" customFormat="1" ht="84.75" customHeight="1">
      <c r="A130" s="46" t="s">
        <v>158</v>
      </c>
      <c r="B130" s="20"/>
      <c r="C130" s="33" t="s">
        <v>14</v>
      </c>
      <c r="D130" s="64">
        <f>D132+D133</f>
        <v>57242.5</v>
      </c>
      <c r="E130" s="64">
        <f>E132+E133</f>
        <v>0</v>
      </c>
      <c r="F130" s="64">
        <f>F132+F133</f>
        <v>57242.5</v>
      </c>
      <c r="G130" s="64">
        <f>G132+G133</f>
        <v>0</v>
      </c>
      <c r="H130" s="64">
        <f t="shared" si="1"/>
        <v>100</v>
      </c>
      <c r="I130" s="64">
        <v>0</v>
      </c>
    </row>
    <row r="131" spans="1:9" s="22" customFormat="1" ht="16.5">
      <c r="A131" s="46"/>
      <c r="B131" s="20"/>
      <c r="C131" s="33" t="s">
        <v>37</v>
      </c>
      <c r="D131" s="64"/>
      <c r="E131" s="64"/>
      <c r="F131" s="65"/>
      <c r="G131" s="65"/>
      <c r="H131" s="64"/>
      <c r="I131" s="64"/>
    </row>
    <row r="132" spans="1:9" s="22" customFormat="1" ht="18.75" customHeight="1">
      <c r="A132" s="46"/>
      <c r="B132" s="15" t="s">
        <v>41</v>
      </c>
      <c r="C132" s="33" t="s">
        <v>43</v>
      </c>
      <c r="D132" s="64">
        <v>34656</v>
      </c>
      <c r="E132" s="64">
        <v>0</v>
      </c>
      <c r="F132" s="65">
        <v>34656</v>
      </c>
      <c r="G132" s="65">
        <v>0</v>
      </c>
      <c r="H132" s="64">
        <f t="shared" si="1"/>
        <v>100</v>
      </c>
      <c r="I132" s="64">
        <v>0</v>
      </c>
    </row>
    <row r="133" spans="1:9" s="22" customFormat="1" ht="18" customHeight="1">
      <c r="A133" s="46"/>
      <c r="B133" s="15" t="s">
        <v>118</v>
      </c>
      <c r="C133" s="33" t="s">
        <v>119</v>
      </c>
      <c r="D133" s="64">
        <v>22586.5</v>
      </c>
      <c r="E133" s="64">
        <v>0</v>
      </c>
      <c r="F133" s="65">
        <v>22586.5</v>
      </c>
      <c r="G133" s="65">
        <v>0</v>
      </c>
      <c r="H133" s="64">
        <f t="shared" si="1"/>
        <v>100</v>
      </c>
      <c r="I133" s="64">
        <v>0</v>
      </c>
    </row>
    <row r="134" spans="1:9" s="22" customFormat="1" ht="49.5">
      <c r="A134" s="46" t="s">
        <v>181</v>
      </c>
      <c r="B134" s="20" t="s">
        <v>40</v>
      </c>
      <c r="C134" s="24" t="s">
        <v>164</v>
      </c>
      <c r="D134" s="64">
        <v>142048.3</v>
      </c>
      <c r="E134" s="64">
        <v>0</v>
      </c>
      <c r="F134" s="65">
        <v>142048.3</v>
      </c>
      <c r="G134" s="65">
        <v>0</v>
      </c>
      <c r="H134" s="64">
        <f t="shared" si="1"/>
        <v>100</v>
      </c>
      <c r="I134" s="64">
        <v>0</v>
      </c>
    </row>
    <row r="135" spans="1:9" s="22" customFormat="1" ht="49.5">
      <c r="A135" s="46" t="s">
        <v>165</v>
      </c>
      <c r="B135" s="20" t="s">
        <v>141</v>
      </c>
      <c r="C135" s="24" t="s">
        <v>161</v>
      </c>
      <c r="D135" s="64">
        <v>3000</v>
      </c>
      <c r="E135" s="64">
        <v>0</v>
      </c>
      <c r="F135" s="65">
        <v>3000</v>
      </c>
      <c r="G135" s="65">
        <v>0</v>
      </c>
      <c r="H135" s="64">
        <f t="shared" si="1"/>
        <v>100</v>
      </c>
      <c r="I135" s="64">
        <v>0</v>
      </c>
    </row>
    <row r="136" spans="1:9" s="13" customFormat="1" ht="119.25" customHeight="1">
      <c r="A136" s="46" t="s">
        <v>162</v>
      </c>
      <c r="B136" s="20"/>
      <c r="C136" s="24" t="s">
        <v>5</v>
      </c>
      <c r="D136" s="64">
        <f>D138+D139+D140</f>
        <v>35382.6</v>
      </c>
      <c r="E136" s="64">
        <f>E138+E139+E140</f>
        <v>5131.3</v>
      </c>
      <c r="F136" s="64">
        <f>F138+F139+F140</f>
        <v>8315.6</v>
      </c>
      <c r="G136" s="64">
        <f>G138+G139+G140</f>
        <v>5131.3</v>
      </c>
      <c r="H136" s="64">
        <f t="shared" si="1"/>
        <v>23.501947284823615</v>
      </c>
      <c r="I136" s="64">
        <f>G136/E136*100</f>
        <v>100</v>
      </c>
    </row>
    <row r="137" spans="1:9" s="13" customFormat="1" ht="16.5">
      <c r="A137" s="46"/>
      <c r="B137" s="20"/>
      <c r="C137" s="24" t="s">
        <v>37</v>
      </c>
      <c r="D137" s="64"/>
      <c r="E137" s="64"/>
      <c r="F137" s="65"/>
      <c r="G137" s="65"/>
      <c r="H137" s="64"/>
      <c r="I137" s="64"/>
    </row>
    <row r="138" spans="1:9" s="13" customFormat="1" ht="18" customHeight="1">
      <c r="A138" s="46"/>
      <c r="B138" s="15" t="s">
        <v>111</v>
      </c>
      <c r="C138" s="24" t="s">
        <v>114</v>
      </c>
      <c r="D138" s="64">
        <v>674</v>
      </c>
      <c r="E138" s="64">
        <v>0</v>
      </c>
      <c r="F138" s="65">
        <v>0</v>
      </c>
      <c r="G138" s="65">
        <v>0</v>
      </c>
      <c r="H138" s="64">
        <f t="shared" si="1"/>
        <v>0</v>
      </c>
      <c r="I138" s="64">
        <v>0</v>
      </c>
    </row>
    <row r="139" spans="1:9" s="13" customFormat="1" ht="18" customHeight="1">
      <c r="A139" s="46"/>
      <c r="B139" s="15" t="s">
        <v>40</v>
      </c>
      <c r="C139" s="24" t="s">
        <v>42</v>
      </c>
      <c r="D139" s="64">
        <v>26393</v>
      </c>
      <c r="E139" s="64">
        <v>0</v>
      </c>
      <c r="F139" s="65">
        <v>0</v>
      </c>
      <c r="G139" s="65">
        <v>0</v>
      </c>
      <c r="H139" s="64">
        <f t="shared" si="1"/>
        <v>0</v>
      </c>
      <c r="I139" s="64">
        <v>0</v>
      </c>
    </row>
    <row r="140" spans="1:9" s="13" customFormat="1" ht="18.75" customHeight="1">
      <c r="A140" s="46"/>
      <c r="B140" s="15" t="s">
        <v>41</v>
      </c>
      <c r="C140" s="33" t="s">
        <v>43</v>
      </c>
      <c r="D140" s="64">
        <f>3184.3+5131.3</f>
        <v>8315.6</v>
      </c>
      <c r="E140" s="64">
        <v>5131.3</v>
      </c>
      <c r="F140" s="64">
        <f>3184.3+5131.3</f>
        <v>8315.6</v>
      </c>
      <c r="G140" s="64">
        <v>5131.3</v>
      </c>
      <c r="H140" s="64">
        <f t="shared" si="1"/>
        <v>100</v>
      </c>
      <c r="I140" s="64">
        <f>G140/E140*100</f>
        <v>100</v>
      </c>
    </row>
    <row r="141" spans="1:9" s="22" customFormat="1" ht="82.5">
      <c r="A141" s="46" t="s">
        <v>187</v>
      </c>
      <c r="B141" s="20"/>
      <c r="C141" s="60" t="s">
        <v>6</v>
      </c>
      <c r="D141" s="64">
        <f>SUM(D143:D147)</f>
        <v>855663</v>
      </c>
      <c r="E141" s="64">
        <f>SUM(E143:E147)</f>
        <v>0</v>
      </c>
      <c r="F141" s="64">
        <f>SUM(F143:F147)</f>
        <v>834737.1000000001</v>
      </c>
      <c r="G141" s="64">
        <f>SUM(G143:G147)</f>
        <v>0</v>
      </c>
      <c r="H141" s="64">
        <f t="shared" si="1"/>
        <v>97.55442271081023</v>
      </c>
      <c r="I141" s="64">
        <v>0</v>
      </c>
    </row>
    <row r="142" spans="1:9" s="22" customFormat="1" ht="16.5">
      <c r="A142" s="46"/>
      <c r="B142" s="20"/>
      <c r="C142" s="60" t="s">
        <v>37</v>
      </c>
      <c r="D142" s="64"/>
      <c r="E142" s="64"/>
      <c r="F142" s="65"/>
      <c r="G142" s="65"/>
      <c r="H142" s="64"/>
      <c r="I142" s="64"/>
    </row>
    <row r="143" spans="1:9" s="22" customFormat="1" ht="18.75" customHeight="1">
      <c r="A143" s="46"/>
      <c r="B143" s="15" t="s">
        <v>142</v>
      </c>
      <c r="C143" s="24" t="s">
        <v>144</v>
      </c>
      <c r="D143" s="64">
        <v>242923.4</v>
      </c>
      <c r="E143" s="64">
        <v>0</v>
      </c>
      <c r="F143" s="65">
        <v>242923.4</v>
      </c>
      <c r="G143" s="65">
        <v>0</v>
      </c>
      <c r="H143" s="64">
        <f aca="true" t="shared" si="2" ref="H143:H180">F143/D143*100</f>
        <v>100</v>
      </c>
      <c r="I143" s="64">
        <v>0</v>
      </c>
    </row>
    <row r="144" spans="1:9" s="22" customFormat="1" ht="18" customHeight="1">
      <c r="A144" s="46"/>
      <c r="B144" s="15" t="s">
        <v>126</v>
      </c>
      <c r="C144" s="24" t="s">
        <v>127</v>
      </c>
      <c r="D144" s="64">
        <v>170000</v>
      </c>
      <c r="E144" s="64">
        <v>0</v>
      </c>
      <c r="F144" s="65">
        <v>149199</v>
      </c>
      <c r="G144" s="65">
        <v>0</v>
      </c>
      <c r="H144" s="64">
        <f t="shared" si="2"/>
        <v>87.76411764705882</v>
      </c>
      <c r="I144" s="64">
        <v>0</v>
      </c>
    </row>
    <row r="145" spans="1:9" s="22" customFormat="1" ht="18.75" customHeight="1">
      <c r="A145" s="46"/>
      <c r="B145" s="15" t="s">
        <v>111</v>
      </c>
      <c r="C145" s="24" t="s">
        <v>114</v>
      </c>
      <c r="D145" s="64">
        <v>258019.4</v>
      </c>
      <c r="E145" s="64">
        <v>0</v>
      </c>
      <c r="F145" s="65">
        <v>257894.5</v>
      </c>
      <c r="G145" s="65">
        <v>0</v>
      </c>
      <c r="H145" s="64">
        <f t="shared" si="2"/>
        <v>99.95159278720904</v>
      </c>
      <c r="I145" s="64">
        <v>0</v>
      </c>
    </row>
    <row r="146" spans="1:9" s="22" customFormat="1" ht="20.25" customHeight="1">
      <c r="A146" s="46"/>
      <c r="B146" s="15" t="s">
        <v>40</v>
      </c>
      <c r="C146" s="24" t="s">
        <v>42</v>
      </c>
      <c r="D146" s="64">
        <v>147820.2</v>
      </c>
      <c r="E146" s="64">
        <v>0</v>
      </c>
      <c r="F146" s="65">
        <v>147820.2</v>
      </c>
      <c r="G146" s="65">
        <v>0</v>
      </c>
      <c r="H146" s="64">
        <f t="shared" si="2"/>
        <v>100</v>
      </c>
      <c r="I146" s="64">
        <v>0</v>
      </c>
    </row>
    <row r="147" spans="1:9" s="22" customFormat="1" ht="18.75" customHeight="1">
      <c r="A147" s="46"/>
      <c r="B147" s="15" t="s">
        <v>112</v>
      </c>
      <c r="C147" s="24" t="s">
        <v>113</v>
      </c>
      <c r="D147" s="64">
        <v>36900</v>
      </c>
      <c r="E147" s="64">
        <v>0</v>
      </c>
      <c r="F147" s="65">
        <v>36900</v>
      </c>
      <c r="G147" s="65">
        <v>0</v>
      </c>
      <c r="H147" s="64">
        <f t="shared" si="2"/>
        <v>100</v>
      </c>
      <c r="I147" s="64">
        <v>0</v>
      </c>
    </row>
    <row r="148" spans="1:9" s="22" customFormat="1" ht="33">
      <c r="A148" s="46" t="s">
        <v>197</v>
      </c>
      <c r="B148" s="20" t="s">
        <v>142</v>
      </c>
      <c r="C148" s="24" t="s">
        <v>189</v>
      </c>
      <c r="D148" s="64">
        <v>4200</v>
      </c>
      <c r="E148" s="64">
        <v>0</v>
      </c>
      <c r="F148" s="65">
        <v>4191.6</v>
      </c>
      <c r="G148" s="65">
        <v>0</v>
      </c>
      <c r="H148" s="64">
        <f t="shared" si="2"/>
        <v>99.80000000000001</v>
      </c>
      <c r="I148" s="64">
        <v>0</v>
      </c>
    </row>
    <row r="149" spans="1:9" s="22" customFormat="1" ht="99">
      <c r="A149" s="46" t="s">
        <v>198</v>
      </c>
      <c r="B149" s="15"/>
      <c r="C149" s="24" t="s">
        <v>7</v>
      </c>
      <c r="D149" s="64">
        <f>D151+D152</f>
        <v>1771.4</v>
      </c>
      <c r="E149" s="64">
        <f>E151+E152</f>
        <v>0</v>
      </c>
      <c r="F149" s="64">
        <f>F151+F152</f>
        <v>0</v>
      </c>
      <c r="G149" s="64">
        <f>G151+G152</f>
        <v>0</v>
      </c>
      <c r="H149" s="64">
        <f t="shared" si="2"/>
        <v>0</v>
      </c>
      <c r="I149" s="64">
        <v>0</v>
      </c>
    </row>
    <row r="150" spans="1:9" s="22" customFormat="1" ht="16.5">
      <c r="A150" s="46"/>
      <c r="B150" s="15"/>
      <c r="C150" s="24" t="s">
        <v>37</v>
      </c>
      <c r="D150" s="64"/>
      <c r="E150" s="64"/>
      <c r="F150" s="65"/>
      <c r="G150" s="65"/>
      <c r="H150" s="64"/>
      <c r="I150" s="64"/>
    </row>
    <row r="151" spans="1:9" s="22" customFormat="1" ht="18.75" customHeight="1">
      <c r="A151" s="46"/>
      <c r="B151" s="20" t="s">
        <v>49</v>
      </c>
      <c r="C151" s="24" t="s">
        <v>90</v>
      </c>
      <c r="D151" s="64">
        <v>1750</v>
      </c>
      <c r="E151" s="64">
        <v>0</v>
      </c>
      <c r="F151" s="65">
        <v>0</v>
      </c>
      <c r="G151" s="65">
        <v>0</v>
      </c>
      <c r="H151" s="64">
        <f t="shared" si="2"/>
        <v>0</v>
      </c>
      <c r="I151" s="64">
        <v>0</v>
      </c>
    </row>
    <row r="152" spans="1:9" s="13" customFormat="1" ht="33">
      <c r="A152" s="46"/>
      <c r="B152" s="20" t="s">
        <v>193</v>
      </c>
      <c r="C152" s="24" t="s">
        <v>194</v>
      </c>
      <c r="D152" s="64">
        <v>21.4</v>
      </c>
      <c r="E152" s="64">
        <v>0</v>
      </c>
      <c r="F152" s="65">
        <v>0</v>
      </c>
      <c r="G152" s="65">
        <v>0</v>
      </c>
      <c r="H152" s="64">
        <f t="shared" si="2"/>
        <v>0</v>
      </c>
      <c r="I152" s="64">
        <v>0</v>
      </c>
    </row>
    <row r="153" spans="1:9" s="13" customFormat="1" ht="69" customHeight="1">
      <c r="A153" s="46" t="s">
        <v>192</v>
      </c>
      <c r="B153" s="20" t="s">
        <v>124</v>
      </c>
      <c r="C153" s="24" t="s">
        <v>195</v>
      </c>
      <c r="D153" s="64">
        <v>4714.6</v>
      </c>
      <c r="E153" s="64">
        <v>0</v>
      </c>
      <c r="F153" s="65">
        <v>4714.6</v>
      </c>
      <c r="G153" s="65">
        <v>0</v>
      </c>
      <c r="H153" s="64">
        <f t="shared" si="2"/>
        <v>100</v>
      </c>
      <c r="I153" s="64">
        <v>0</v>
      </c>
    </row>
    <row r="154" spans="1:9" s="13" customFormat="1" ht="86.25" customHeight="1">
      <c r="A154" s="46" t="s">
        <v>34</v>
      </c>
      <c r="B154" s="20" t="s">
        <v>196</v>
      </c>
      <c r="C154" s="60" t="s">
        <v>231</v>
      </c>
      <c r="D154" s="64">
        <v>9881.8</v>
      </c>
      <c r="E154" s="64">
        <v>0</v>
      </c>
      <c r="F154" s="65">
        <v>0</v>
      </c>
      <c r="G154" s="65">
        <v>0</v>
      </c>
      <c r="H154" s="64">
        <f t="shared" si="2"/>
        <v>0</v>
      </c>
      <c r="I154" s="64">
        <v>0</v>
      </c>
    </row>
    <row r="155" spans="1:9" s="13" customFormat="1" ht="51" customHeight="1">
      <c r="A155" s="41" t="s">
        <v>35</v>
      </c>
      <c r="B155" s="20" t="s">
        <v>142</v>
      </c>
      <c r="C155" s="24" t="s">
        <v>8</v>
      </c>
      <c r="D155" s="64">
        <v>20000</v>
      </c>
      <c r="E155" s="64">
        <v>0</v>
      </c>
      <c r="F155" s="65">
        <v>0</v>
      </c>
      <c r="G155" s="65">
        <v>0</v>
      </c>
      <c r="H155" s="64">
        <f t="shared" si="2"/>
        <v>0</v>
      </c>
      <c r="I155" s="64">
        <v>0</v>
      </c>
    </row>
    <row r="156" spans="1:9" ht="33">
      <c r="A156" s="48" t="s">
        <v>104</v>
      </c>
      <c r="B156" s="21"/>
      <c r="C156" s="34" t="s">
        <v>105</v>
      </c>
      <c r="D156" s="66">
        <f>D158+D159+D163+D167+D168+D169+D173+D174</f>
        <v>206756.9</v>
      </c>
      <c r="E156" s="66">
        <f>E158+E159+E163+E167+E168+E169+E173+E174</f>
        <v>109.2</v>
      </c>
      <c r="F156" s="66">
        <f>F158+F159+F163+F167+F168+F169+F173+F174</f>
        <v>200350.99999999997</v>
      </c>
      <c r="G156" s="66">
        <f>G158+G159+G163+G167+G168+G169+G173+G174</f>
        <v>109.2</v>
      </c>
      <c r="H156" s="66">
        <f t="shared" si="2"/>
        <v>96.90172371514565</v>
      </c>
      <c r="I156" s="66">
        <f>G156/E156*100</f>
        <v>100</v>
      </c>
    </row>
    <row r="157" spans="1:9" ht="16.5">
      <c r="A157" s="48"/>
      <c r="B157" s="21"/>
      <c r="C157" s="32" t="s">
        <v>37</v>
      </c>
      <c r="D157" s="66"/>
      <c r="E157" s="66"/>
      <c r="F157" s="65"/>
      <c r="G157" s="65"/>
      <c r="H157" s="66"/>
      <c r="I157" s="66"/>
    </row>
    <row r="158" spans="1:9" ht="82.5">
      <c r="A158" s="14" t="s">
        <v>110</v>
      </c>
      <c r="B158" s="20" t="s">
        <v>41</v>
      </c>
      <c r="C158" s="24" t="s">
        <v>36</v>
      </c>
      <c r="D158" s="64">
        <v>178484.7</v>
      </c>
      <c r="E158" s="64">
        <v>109.2</v>
      </c>
      <c r="F158" s="65">
        <v>178332.3</v>
      </c>
      <c r="G158" s="65">
        <v>109.2</v>
      </c>
      <c r="H158" s="64">
        <f t="shared" si="2"/>
        <v>99.91461452998492</v>
      </c>
      <c r="I158" s="64">
        <f>G158/E158*100</f>
        <v>100</v>
      </c>
    </row>
    <row r="159" spans="1:9" ht="99">
      <c r="A159" s="14" t="s">
        <v>117</v>
      </c>
      <c r="B159" s="20"/>
      <c r="C159" s="33" t="s">
        <v>203</v>
      </c>
      <c r="D159" s="64">
        <f>D161+D162</f>
        <v>15859.4</v>
      </c>
      <c r="E159" s="64">
        <f>E161+E162</f>
        <v>0</v>
      </c>
      <c r="F159" s="64">
        <f>F161+F162</f>
        <v>15859.3</v>
      </c>
      <c r="G159" s="64">
        <f>G161+G162</f>
        <v>0</v>
      </c>
      <c r="H159" s="64">
        <f t="shared" si="2"/>
        <v>99.99936945912204</v>
      </c>
      <c r="I159" s="64">
        <v>0</v>
      </c>
    </row>
    <row r="160" spans="1:9" ht="16.5">
      <c r="A160" s="14"/>
      <c r="B160" s="20"/>
      <c r="C160" s="33" t="s">
        <v>37</v>
      </c>
      <c r="D160" s="64"/>
      <c r="E160" s="64"/>
      <c r="F160" s="65"/>
      <c r="G160" s="65"/>
      <c r="H160" s="64"/>
      <c r="I160" s="64"/>
    </row>
    <row r="161" spans="1:9" ht="18" customHeight="1">
      <c r="A161" s="14"/>
      <c r="B161" s="20" t="s">
        <v>41</v>
      </c>
      <c r="C161" s="33" t="s">
        <v>43</v>
      </c>
      <c r="D161" s="64">
        <v>10033</v>
      </c>
      <c r="E161" s="64">
        <v>0</v>
      </c>
      <c r="F161" s="65">
        <v>10033</v>
      </c>
      <c r="G161" s="65">
        <v>0</v>
      </c>
      <c r="H161" s="64">
        <f t="shared" si="2"/>
        <v>100</v>
      </c>
      <c r="I161" s="64">
        <v>0</v>
      </c>
    </row>
    <row r="162" spans="1:9" ht="18" customHeight="1">
      <c r="A162" s="14"/>
      <c r="B162" s="20" t="s">
        <v>118</v>
      </c>
      <c r="C162" s="33" t="s">
        <v>119</v>
      </c>
      <c r="D162" s="64">
        <v>5826.4</v>
      </c>
      <c r="E162" s="64">
        <v>0</v>
      </c>
      <c r="F162" s="65">
        <v>5826.3</v>
      </c>
      <c r="G162" s="65">
        <v>0</v>
      </c>
      <c r="H162" s="64">
        <f t="shared" si="2"/>
        <v>99.99828367431004</v>
      </c>
      <c r="I162" s="64">
        <v>0</v>
      </c>
    </row>
    <row r="163" spans="1:9" ht="99">
      <c r="A163" s="14" t="s">
        <v>123</v>
      </c>
      <c r="B163" s="20"/>
      <c r="C163" s="24" t="s">
        <v>152</v>
      </c>
      <c r="D163" s="64">
        <f>D165+D166</f>
        <v>93.8</v>
      </c>
      <c r="E163" s="64">
        <f>E165+E166</f>
        <v>0</v>
      </c>
      <c r="F163" s="64">
        <f>F165+F166</f>
        <v>37.1</v>
      </c>
      <c r="G163" s="64">
        <f>G165+G166</f>
        <v>0</v>
      </c>
      <c r="H163" s="64">
        <f t="shared" si="2"/>
        <v>39.552238805970156</v>
      </c>
      <c r="I163" s="64">
        <v>0</v>
      </c>
    </row>
    <row r="164" spans="1:9" ht="16.5">
      <c r="A164" s="14"/>
      <c r="B164" s="20"/>
      <c r="C164" s="33" t="s">
        <v>37</v>
      </c>
      <c r="D164" s="64"/>
      <c r="E164" s="64"/>
      <c r="F164" s="65"/>
      <c r="G164" s="65"/>
      <c r="H164" s="64"/>
      <c r="I164" s="64"/>
    </row>
    <row r="165" spans="1:9" ht="17.25" customHeight="1">
      <c r="A165" s="14"/>
      <c r="B165" s="20" t="s">
        <v>40</v>
      </c>
      <c r="C165" s="37" t="s">
        <v>125</v>
      </c>
      <c r="D165" s="64">
        <v>47</v>
      </c>
      <c r="E165" s="64">
        <v>0</v>
      </c>
      <c r="F165" s="65">
        <v>19.5</v>
      </c>
      <c r="G165" s="65">
        <v>0</v>
      </c>
      <c r="H165" s="64">
        <f t="shared" si="2"/>
        <v>41.48936170212766</v>
      </c>
      <c r="I165" s="64">
        <v>0</v>
      </c>
    </row>
    <row r="166" spans="1:9" ht="18" customHeight="1">
      <c r="A166" s="14"/>
      <c r="B166" s="20" t="s">
        <v>112</v>
      </c>
      <c r="C166" s="37" t="s">
        <v>113</v>
      </c>
      <c r="D166" s="64">
        <v>46.8</v>
      </c>
      <c r="E166" s="64">
        <v>0</v>
      </c>
      <c r="F166" s="65">
        <v>17.6</v>
      </c>
      <c r="G166" s="65">
        <v>0</v>
      </c>
      <c r="H166" s="64">
        <f t="shared" si="2"/>
        <v>37.606837606837615</v>
      </c>
      <c r="I166" s="64">
        <v>0</v>
      </c>
    </row>
    <row r="167" spans="1:9" s="35" customFormat="1" ht="66">
      <c r="A167" s="14" t="s">
        <v>160</v>
      </c>
      <c r="B167" s="20" t="s">
        <v>126</v>
      </c>
      <c r="C167" s="60" t="s">
        <v>9</v>
      </c>
      <c r="D167" s="64">
        <v>6750</v>
      </c>
      <c r="E167" s="64">
        <v>0</v>
      </c>
      <c r="F167" s="65">
        <v>631.5</v>
      </c>
      <c r="G167" s="65">
        <v>0</v>
      </c>
      <c r="H167" s="64">
        <f t="shared" si="2"/>
        <v>9.355555555555556</v>
      </c>
      <c r="I167" s="64">
        <v>0</v>
      </c>
    </row>
    <row r="168" spans="1:9" s="35" customFormat="1" ht="66">
      <c r="A168" s="14" t="s">
        <v>173</v>
      </c>
      <c r="B168" s="20" t="s">
        <v>41</v>
      </c>
      <c r="C168" s="24" t="s">
        <v>175</v>
      </c>
      <c r="D168" s="64">
        <v>500</v>
      </c>
      <c r="E168" s="64">
        <v>0</v>
      </c>
      <c r="F168" s="65">
        <v>500</v>
      </c>
      <c r="G168" s="65">
        <v>0</v>
      </c>
      <c r="H168" s="64">
        <f t="shared" si="2"/>
        <v>100</v>
      </c>
      <c r="I168" s="64">
        <v>0</v>
      </c>
    </row>
    <row r="169" spans="1:9" s="35" customFormat="1" ht="68.25" customHeight="1">
      <c r="A169" s="14" t="s">
        <v>174</v>
      </c>
      <c r="B169" s="20"/>
      <c r="C169" s="24" t="s">
        <v>202</v>
      </c>
      <c r="D169" s="64">
        <f>D171+D172</f>
        <v>1000</v>
      </c>
      <c r="E169" s="64">
        <f>E171+E172</f>
        <v>0</v>
      </c>
      <c r="F169" s="64">
        <f>F171+F172</f>
        <v>922.4</v>
      </c>
      <c r="G169" s="64">
        <f>G171+G172</f>
        <v>0</v>
      </c>
      <c r="H169" s="64">
        <f t="shared" si="2"/>
        <v>92.24</v>
      </c>
      <c r="I169" s="64">
        <v>0</v>
      </c>
    </row>
    <row r="170" spans="1:9" s="35" customFormat="1" ht="16.5">
      <c r="A170" s="14"/>
      <c r="B170" s="20"/>
      <c r="C170" s="37" t="s">
        <v>37</v>
      </c>
      <c r="D170" s="64"/>
      <c r="E170" s="64"/>
      <c r="F170" s="65"/>
      <c r="G170" s="65"/>
      <c r="H170" s="64"/>
      <c r="I170" s="64"/>
    </row>
    <row r="171" spans="1:9" s="35" customFormat="1" ht="20.25" customHeight="1">
      <c r="A171" s="14"/>
      <c r="B171" s="20" t="s">
        <v>126</v>
      </c>
      <c r="C171" s="37" t="s">
        <v>127</v>
      </c>
      <c r="D171" s="64">
        <v>700</v>
      </c>
      <c r="E171" s="64">
        <v>0</v>
      </c>
      <c r="F171" s="65">
        <v>622.4</v>
      </c>
      <c r="G171" s="65">
        <v>0</v>
      </c>
      <c r="H171" s="64">
        <f t="shared" si="2"/>
        <v>88.91428571428571</v>
      </c>
      <c r="I171" s="64">
        <v>0</v>
      </c>
    </row>
    <row r="172" spans="1:9" s="35" customFormat="1" ht="20.25" customHeight="1">
      <c r="A172" s="14"/>
      <c r="B172" s="20" t="s">
        <v>40</v>
      </c>
      <c r="C172" s="37" t="s">
        <v>42</v>
      </c>
      <c r="D172" s="64">
        <v>300</v>
      </c>
      <c r="E172" s="64">
        <v>0</v>
      </c>
      <c r="F172" s="65">
        <v>300</v>
      </c>
      <c r="G172" s="65">
        <v>0</v>
      </c>
      <c r="H172" s="64">
        <f t="shared" si="2"/>
        <v>100</v>
      </c>
      <c r="I172" s="64">
        <v>0</v>
      </c>
    </row>
    <row r="173" spans="1:9" s="35" customFormat="1" ht="67.5" customHeight="1">
      <c r="A173" s="49" t="s">
        <v>182</v>
      </c>
      <c r="B173" s="20" t="s">
        <v>118</v>
      </c>
      <c r="C173" s="24" t="s">
        <v>183</v>
      </c>
      <c r="D173" s="65">
        <v>1069</v>
      </c>
      <c r="E173" s="65">
        <v>0</v>
      </c>
      <c r="F173" s="65">
        <v>1069</v>
      </c>
      <c r="G173" s="65">
        <v>0</v>
      </c>
      <c r="H173" s="65">
        <f t="shared" si="2"/>
        <v>100</v>
      </c>
      <c r="I173" s="65">
        <v>0</v>
      </c>
    </row>
    <row r="174" spans="1:9" s="43" customFormat="1" ht="99.75" customHeight="1">
      <c r="A174" s="49" t="s">
        <v>186</v>
      </c>
      <c r="B174" s="20"/>
      <c r="C174" s="24" t="s">
        <v>10</v>
      </c>
      <c r="D174" s="65">
        <f>D176+D177+D178+D179</f>
        <v>3000</v>
      </c>
      <c r="E174" s="65">
        <f>E176+E177+E178+E179</f>
        <v>0</v>
      </c>
      <c r="F174" s="65">
        <f>F176+F177+F178+F179</f>
        <v>2999.4</v>
      </c>
      <c r="G174" s="65">
        <f>G176+G177+G178+G179</f>
        <v>0</v>
      </c>
      <c r="H174" s="65">
        <f t="shared" si="2"/>
        <v>99.98</v>
      </c>
      <c r="I174" s="65">
        <v>0</v>
      </c>
    </row>
    <row r="175" spans="1:9" s="35" customFormat="1" ht="16.5">
      <c r="A175" s="49"/>
      <c r="B175" s="20"/>
      <c r="C175" s="37" t="s">
        <v>37</v>
      </c>
      <c r="D175" s="65"/>
      <c r="E175" s="65"/>
      <c r="F175" s="65"/>
      <c r="G175" s="65"/>
      <c r="H175" s="65"/>
      <c r="I175" s="65"/>
    </row>
    <row r="176" spans="1:9" s="35" customFormat="1" ht="33">
      <c r="A176" s="49"/>
      <c r="B176" s="14" t="s">
        <v>48</v>
      </c>
      <c r="C176" s="36" t="s">
        <v>93</v>
      </c>
      <c r="D176" s="65">
        <v>1920</v>
      </c>
      <c r="E176" s="65">
        <v>0</v>
      </c>
      <c r="F176" s="65">
        <v>1919.4</v>
      </c>
      <c r="G176" s="65">
        <v>0</v>
      </c>
      <c r="H176" s="65">
        <f t="shared" si="2"/>
        <v>99.96875</v>
      </c>
      <c r="I176" s="65">
        <v>0</v>
      </c>
    </row>
    <row r="177" spans="1:9" s="35" customFormat="1" ht="16.5">
      <c r="A177" s="49"/>
      <c r="B177" s="14" t="s">
        <v>41</v>
      </c>
      <c r="C177" s="40" t="s">
        <v>43</v>
      </c>
      <c r="D177" s="65">
        <v>717</v>
      </c>
      <c r="E177" s="65">
        <v>0</v>
      </c>
      <c r="F177" s="65">
        <v>717</v>
      </c>
      <c r="G177" s="65">
        <v>0</v>
      </c>
      <c r="H177" s="65">
        <f t="shared" si="2"/>
        <v>100</v>
      </c>
      <c r="I177" s="65">
        <v>0</v>
      </c>
    </row>
    <row r="178" spans="1:9" s="35" customFormat="1" ht="16.5">
      <c r="A178" s="49"/>
      <c r="B178" s="14" t="s">
        <v>118</v>
      </c>
      <c r="C178" s="40" t="s">
        <v>119</v>
      </c>
      <c r="D178" s="65">
        <v>182</v>
      </c>
      <c r="E178" s="65">
        <v>0</v>
      </c>
      <c r="F178" s="65">
        <v>182</v>
      </c>
      <c r="G178" s="65">
        <v>0</v>
      </c>
      <c r="H178" s="65">
        <f t="shared" si="2"/>
        <v>100</v>
      </c>
      <c r="I178" s="65">
        <v>0</v>
      </c>
    </row>
    <row r="179" spans="1:9" s="35" customFormat="1" ht="16.5">
      <c r="A179" s="49"/>
      <c r="B179" s="14" t="s">
        <v>112</v>
      </c>
      <c r="C179" s="40" t="s">
        <v>113</v>
      </c>
      <c r="D179" s="65">
        <v>181</v>
      </c>
      <c r="E179" s="65">
        <v>0</v>
      </c>
      <c r="F179" s="65">
        <v>181</v>
      </c>
      <c r="G179" s="65">
        <v>0</v>
      </c>
      <c r="H179" s="65">
        <f t="shared" si="2"/>
        <v>100</v>
      </c>
      <c r="I179" s="65">
        <v>0</v>
      </c>
    </row>
    <row r="180" spans="1:9" s="38" customFormat="1" ht="49.5">
      <c r="A180" s="67"/>
      <c r="B180" s="68"/>
      <c r="C180" s="69" t="s">
        <v>102</v>
      </c>
      <c r="D180" s="70">
        <f>D16+D19+D80+D156</f>
        <v>9284041.3</v>
      </c>
      <c r="E180" s="70">
        <f>E16+E19+E80+E156</f>
        <v>293487.60000000003</v>
      </c>
      <c r="F180" s="70">
        <f>F16+F19+F80+F156</f>
        <v>8448380.6</v>
      </c>
      <c r="G180" s="70">
        <f>G16+G19+G80+G156</f>
        <v>210229.7</v>
      </c>
      <c r="H180" s="70">
        <f t="shared" si="2"/>
        <v>90.99895537948542</v>
      </c>
      <c r="I180" s="70">
        <f>G180/E180*100</f>
        <v>71.63154422878513</v>
      </c>
    </row>
    <row r="181" spans="2:5" ht="15.75">
      <c r="B181" s="8"/>
      <c r="D181" s="7"/>
      <c r="E181" s="7"/>
    </row>
    <row r="182" spans="4:5" ht="15.75">
      <c r="D182" s="7"/>
      <c r="E182" s="7"/>
    </row>
    <row r="183" spans="4:5" ht="15.75">
      <c r="D183" s="7"/>
      <c r="E183" s="7"/>
    </row>
    <row r="184" spans="4:5" ht="15.75">
      <c r="D184" s="7"/>
      <c r="E184" s="7"/>
    </row>
    <row r="197" ht="15.75">
      <c r="J197" s="43"/>
    </row>
  </sheetData>
  <mergeCells count="12">
    <mergeCell ref="F14:G14"/>
    <mergeCell ref="H14:I14"/>
    <mergeCell ref="A9:I9"/>
    <mergeCell ref="A10:I10"/>
    <mergeCell ref="A14:A15"/>
    <mergeCell ref="B14:B15"/>
    <mergeCell ref="C14:C15"/>
    <mergeCell ref="D14:E14"/>
    <mergeCell ref="D1:I1"/>
    <mergeCell ref="D2:I2"/>
    <mergeCell ref="D3:I3"/>
    <mergeCell ref="D4:I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2013-05-30T07:09:04Z</cp:lastPrinted>
  <dcterms:created xsi:type="dcterms:W3CDTF">2009-09-25T11:04:37Z</dcterms:created>
  <dcterms:modified xsi:type="dcterms:W3CDTF">2013-05-30T07:09:08Z</dcterms:modified>
  <cp:category/>
  <cp:version/>
  <cp:contentType/>
  <cp:contentStatus/>
</cp:coreProperties>
</file>