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Print_Area" localSheetId="0" hidden="0">Лист1!$A$1:$K$101</definedName>
    <definedName name="_xlnm._FilterDatabase" localSheetId="0" hidden="1">Лист1!$A$1:$L$88</definedName>
    <definedName name="_xlnm._FilterDatabase" localSheetId="0" hidden="1">Лист1!$A$1:$L$88</definedName>
  </definedNames>
  <calcPr calcMode="auto" fullCalcOnLoad="0" calcCompleted="1" calcOnSave="0"/>
</workbook>
</file>

<file path=xl/sharedStrings.xml><?xml version="1.0" encoding="utf-8"?>
<sst xmlns="http://schemas.openxmlformats.org/spreadsheetml/2006/main" count="108" uniqueCount="108">
  <si>
    <r>
      <rPr>
        <sz val="12"/>
        <rFont val="Times New Roman"/>
      </rPr>
      <t xml:space="preserve">Приложение № 1</t>
    </r>
  </si>
  <si>
    <r>
      <rPr>
        <b/>
        <sz val="12"/>
        <rFont val="Times New Roman"/>
      </rPr>
      <t>ОТЧЁТ</t>
    </r>
  </si>
  <si>
    <r>
      <rPr>
        <b/>
        <sz val="12"/>
        <rFont val="Times New Roman"/>
      </rPr>
      <t xml:space="preserve">об исполнении финансирования муниципальной программы муниципального образования город Краснодар                                      "Развитие гражданского общества" по состоянию </t>
    </r>
    <r>
      <rPr>
        <b/>
        <sz val="12"/>
        <rFont val="Times New Roman"/>
      </rPr>
      <t>на</t>
    </r>
    <r>
      <rPr>
        <b/>
        <sz val="12"/>
        <rFont val="Times New Roman"/>
      </rPr>
      <t xml:space="preserve"> </t>
    </r>
    <r>
      <rPr>
        <b/>
        <sz val="12"/>
        <rFont val="Times New Roman"/>
      </rPr>
      <t xml:space="preserve">31.12.2025 г</t>
    </r>
    <r>
      <rPr>
        <b/>
        <sz val="12"/>
        <rFont val="Times New Roman"/>
      </rPr>
      <t>ода</t>
    </r>
    <r>
      <rPr>
        <b/>
        <sz val="12"/>
        <rFont val="Times New Roman"/>
      </rPr>
      <t xml:space="preserve"> </t>
    </r>
  </si>
  <si>
    <r>
      <rPr>
        <sz val="12"/>
        <rFont val="Times New Roman"/>
      </rPr>
      <t xml:space="preserve">(программа финансируется исключительно за счёт местного бюджета (бюджета муниципального образования город Краснодар)</t>
    </r>
  </si>
  <si>
    <r>
      <rPr>
        <sz val="10"/>
        <rFont val="Times New Roman"/>
      </rPr>
      <t xml:space="preserve">тыс. руб.</t>
    </r>
  </si>
  <si>
    <r>
      <rPr>
        <sz val="10"/>
        <rFont val="Times New Roman"/>
      </rPr>
      <t xml:space="preserve">№ п/п</t>
    </r>
  </si>
  <si>
    <r>
      <rPr>
        <sz val="10"/>
        <rFont val="Times New Roman"/>
      </rPr>
      <t xml:space="preserve">Наименование подпрограммы, ведомственной целевой программы, отдельного мероприятия, исполнителя, мероприятия, реализуемого исполнителем</t>
    </r>
  </si>
  <si>
    <r>
      <rPr>
        <sz val="10"/>
        <rFont val="Times New Roman"/>
      </rPr>
      <t xml:space="preserve">Источ-ники расходо-вания средств</t>
    </r>
  </si>
  <si>
    <r>
      <rPr>
        <sz val="10"/>
        <rFont val="Times New Roman"/>
      </rPr>
      <t xml:space="preserve">Объём финансирования, утверждённый в программе на текущий год (согласно действующей редакции)</t>
    </r>
  </si>
  <si>
    <r>
      <rPr>
        <sz val="10"/>
        <rFont val="Times New Roman"/>
      </rPr>
      <t xml:space="preserve">В том числе креди-торская задол-жен-ность прош-лых лет</t>
    </r>
  </si>
  <si>
    <r>
      <rPr>
        <sz val="10"/>
        <rFont val="Times New Roman"/>
      </rPr>
      <t xml:space="preserve">Лимит бюджетных обязательств на год</t>
    </r>
  </si>
  <si>
    <r>
      <rPr>
        <sz val="10"/>
        <rFont val="Times New Roman"/>
      </rPr>
      <t xml:space="preserve">Выполнено нарастающим итогом за год (согласно актам выполненных работ, приёмки -передач и др. документам)</t>
    </r>
  </si>
  <si>
    <r>
      <rPr>
        <sz val="10"/>
        <rFont val="Times New Roman"/>
      </rPr>
      <t xml:space="preserve">Факти-чески профи-нанси-ровано нараста-ющим итогом за год</t>
    </r>
  </si>
  <si>
    <r>
      <rPr>
        <sz val="10"/>
        <rFont val="Times New Roman"/>
      </rPr>
      <t xml:space="preserve">Освоено (кассовое исполнение) нарастающим итогом за год</t>
    </r>
  </si>
  <si>
    <r>
      <rPr>
        <sz val="10"/>
        <rFont val="Times New Roman"/>
      </rPr>
      <t xml:space="preserve">В том числе кредиторская задолженность прошлых лет </t>
    </r>
  </si>
  <si>
    <r>
      <rPr>
        <sz val="10"/>
        <rFont val="Times New Roman"/>
      </rPr>
      <t>Примечание</t>
    </r>
  </si>
  <si>
    <r>
      <rPr>
        <b/>
        <sz val="10"/>
        <rFont val="Times New Roman"/>
      </rPr>
      <t>1.</t>
    </r>
  </si>
  <si>
    <r>
      <rPr>
        <b/>
        <sz val="10"/>
        <rFont val="Times New Roman"/>
      </rPr>
      <t xml:space="preserve">Всего по муниципальной программе</t>
    </r>
  </si>
  <si>
    <r>
      <rPr>
        <b/>
        <sz val="10"/>
        <rFont val="Times New Roman"/>
      </rPr>
      <t xml:space="preserve">местный бюджет</t>
    </r>
  </si>
  <si>
    <r>
      <rPr>
        <b/>
        <sz val="10"/>
        <rFont val="Times New Roman"/>
      </rPr>
      <t>Х</t>
    </r>
  </si>
  <si>
    <r>
      <rPr>
        <sz val="10"/>
        <rFont val="Times New Roman"/>
      </rPr>
      <t xml:space="preserve">В разрезе исполнителей:</t>
    </r>
  </si>
  <si>
    <r>
      <rPr>
        <sz val="10"/>
        <rFont val="Times New Roman"/>
      </rPr>
      <t xml:space="preserve">Департамент внутренней политики  администрации муниципального образования город Краснодар</t>
    </r>
  </si>
  <si>
    <r>
      <rPr>
        <sz val="10"/>
        <rFont val="Times New Roman"/>
      </rPr>
      <t xml:space="preserve">местный бюджет</t>
    </r>
  </si>
  <si>
    <r>
      <rPr>
        <sz val="10"/>
        <rFont val="Times New Roman"/>
      </rPr>
      <t>Х</t>
    </r>
  </si>
  <si>
    <r>
      <rPr>
        <sz val="10"/>
        <rFont val="Times New Roman"/>
      </rPr>
      <t xml:space="preserve">Управление общественной безопас</t>
    </r>
    <r>
      <rPr>
        <sz val="10"/>
        <rFont val="Times New Roman"/>
      </rPr>
      <t xml:space="preserve">ности и правопорядка администра</t>
    </r>
    <r>
      <rPr>
        <sz val="10"/>
        <rFont val="Times New Roman"/>
      </rPr>
      <t xml:space="preserve">ции муниципального образования город Краснодар </t>
    </r>
    <r>
      <t xml:space="preserve">
</t>
    </r>
  </si>
  <si>
    <r>
      <rPr>
        <sz val="10"/>
        <rFont val="Times New Roman"/>
      </rPr>
      <t xml:space="preserve">Управление по делам казачества и военнослужащих администрации муниципального образования город Краснодар</t>
    </r>
  </si>
  <si>
    <r>
      <rPr>
        <sz val="10"/>
        <rFont val="Times New Roman"/>
      </rPr>
      <t xml:space="preserve">Департамент транспорта и дорожного хозяйства администрации муниципального образования город Краснодар</t>
    </r>
  </si>
  <si>
    <r>
      <rPr>
        <sz val="10"/>
        <rFont val="Times New Roman"/>
      </rPr>
      <t xml:space="preserve">Муниципальное казённое учреждение муниципального образования город Краснодар «Общественно-информационный центр города Краснодара»</t>
    </r>
  </si>
  <si>
    <r>
      <rPr>
        <sz val="10"/>
        <rFont val="Times New Roman"/>
      </rPr>
      <t xml:space="preserve">Муниципальное казённое учреждение муниципального образования город Краснодар «Учреждение по обеспечению деятельности органов местного самоуправления муниципального образования город Краснодар»</t>
    </r>
  </si>
  <si>
    <r>
      <rPr>
        <sz val="10"/>
        <rFont val="Times New Roman"/>
      </rPr>
      <t xml:space="preserve">Муниципальное казённое учреждение муниципального образования город Краснодар «Центр развития традиционной казачьей культуры города Краснодара»</t>
    </r>
  </si>
  <si>
    <r>
      <rPr>
        <sz val="10"/>
        <rFont val="Times New Roman"/>
      </rPr>
      <t xml:space="preserve">Муниципальное казённое учреждение муниципального образования город Краснодар "Аппарат общественной палаты муниципального образования город Краснодар"</t>
    </r>
  </si>
  <si>
    <r>
      <rPr>
        <b/>
        <sz val="10"/>
        <rFont val="Times New Roman"/>
      </rPr>
      <t>1.1.</t>
    </r>
  </si>
  <si>
    <r>
      <rPr>
        <b/>
        <sz val="10"/>
        <rFont val="Times New Roman"/>
      </rPr>
      <t xml:space="preserve">Подпрограмма «Поддержка общественных инициатив и содействие развитию гражданского  общества»   </t>
    </r>
  </si>
  <si>
    <r>
      <rPr>
        <sz val="10"/>
        <rFont val="Times New Roman"/>
      </rPr>
      <t xml:space="preserve">в том числе в разрезе каждого исполнителя и реализуемых им мероприятий:</t>
    </r>
  </si>
  <si>
    <r>
      <rPr>
        <b/>
        <i/>
        <sz val="10"/>
        <rFont val="Times New Roman"/>
      </rPr>
      <t xml:space="preserve">Департамент внутренней политики администрации муниципального образования город Краснодар, в том числе:</t>
    </r>
  </si>
  <si>
    <r>
      <rPr>
        <sz val="10"/>
        <rFont val="Times New Roman"/>
      </rPr>
      <t xml:space="preserve">Осуществление поддержки и содействие развитию инициатив социально ориентированных некоммерческих организаций</t>
    </r>
  </si>
  <si>
    <r>
      <rPr>
        <b/>
        <i/>
        <sz val="10"/>
        <rFont val="Times New Roman"/>
      </rPr>
      <t xml:space="preserve">Поддержка социально ориентированных некоммерческих организаций, осуществляющих деятельность: по социальной поддержке и защите граждан, в области патриотического воспитания граждан Российской Федерации и пропаганды здорового образа жизни, направленную на развитие духовно-нравственного воспитания из них:             </t>
    </r>
  </si>
  <si>
    <r>
      <rPr>
        <sz val="10"/>
        <rFont val="Times New Roman"/>
      </rPr>
      <t xml:space="preserve">общегородские мероприятия</t>
    </r>
  </si>
  <si>
    <r>
      <rPr>
        <sz val="10"/>
        <rFont val="Times New Roman"/>
      </rPr>
      <t xml:space="preserve">мероприятия, реализуемые по  избирательным округам</t>
    </r>
  </si>
  <si>
    <r>
      <rPr>
        <i/>
        <sz val="8.5"/>
        <rFont val="Times New Roman"/>
      </rPr>
      <t xml:space="preserve">137,97573 не заключено соглашение некоммерческими организациями;                     34,50001 возврат не использованных средств  субсидий некоммерческой организацией.</t>
    </r>
    <r>
      <t xml:space="preserve">
</t>
    </r>
  </si>
  <si>
    <r>
      <rPr>
        <sz val="10"/>
        <rFont val="Times New Roman"/>
      </rPr>
      <t xml:space="preserve">Организационно-техническое и методическое обеспечение работы консультативных и совещательных органов в сфере общественно-политических отношений</t>
    </r>
  </si>
  <si>
    <r>
      <rPr>
        <sz val="10"/>
        <rFont val="Times New Roman"/>
      </rPr>
      <t xml:space="preserve">Разработка, издание и распространение информационно-методических и справочных материалов по вопросам развития институтов гражданского общества</t>
    </r>
  </si>
  <si>
    <r>
      <rPr>
        <sz val="10"/>
        <rFont val="Times New Roman"/>
      </rPr>
      <t xml:space="preserve">Проведение «круглых столов», конференций, семинаров и иных мероприятий по актуальным вопросам с участием общественных объединений </t>
    </r>
  </si>
  <si>
    <r>
      <rPr>
        <b/>
        <i/>
        <sz val="10"/>
        <rFont val="Times New Roman"/>
      </rPr>
      <t xml:space="preserve">Муниципальное казённое учреждение муниципального образования город Краснодар "Аппарат общественной палаты муниципального образования город Краснодар", в том числе:</t>
    </r>
  </si>
  <si>
    <r>
      <rPr>
        <sz val="10"/>
        <rFont val="Times New Roman"/>
      </rPr>
      <t xml:space="preserve">Обеспечение деятельности Общественной палаты муниципального образования город Краснодар </t>
    </r>
  </si>
  <si>
    <r>
      <rPr>
        <i/>
        <sz val="8"/>
        <rFont val="Times New Roman"/>
      </rPr>
      <t xml:space="preserve">Остаток ЛБО- 203,87001, в т.ч КОСГУ 211- 2,39597; КОСГУ 266- 4,86053; КОСГУ 213- 134,75254; КОСГУ 221- 3,67987; КОСГУ 222 - 1,580; КОСГУ 223- 6,05483; КОСГУ 226 - 4,0; КОСГУ 346 -0,12497; КОСГУ 291-0,30. Остаток БО - 46,39130     ( КОСГУ 343- 21,38917; КОСГУ 223 -  3,38213; КОСГУ  346 - 21,120; КОСГУ 226 -0,500) </t>
    </r>
  </si>
  <si>
    <r>
      <rPr>
        <sz val="10"/>
        <rFont val="Times New Roman"/>
      </rPr>
      <t xml:space="preserve">Ежегодный форум общественных объединений муниципального образования город Краснодар «Гражданская солидарность»</t>
    </r>
  </si>
  <si>
    <r>
      <rPr>
        <sz val="10"/>
        <rFont val="Times New Roman"/>
      </rPr>
      <t xml:space="preserve">Муниципальное казённое учреждение муниципального образования город Краснодар «Общественно-информационный центр города Краснодара», </t>
    </r>
    <r>
      <rPr>
        <b/>
        <sz val="10"/>
        <rFont val="Times New Roman"/>
      </rPr>
      <t xml:space="preserve">в том числе:</t>
    </r>
  </si>
  <si>
    <r>
      <rPr>
        <sz val="10"/>
        <rFont val="Times New Roman"/>
      </rPr>
      <t xml:space="preserve">Участие общественных объединений в городском фестивале общественных объединений «Краснодар – наш общий дом!» (с награждением победителей по номинациям ценными подарками)</t>
    </r>
  </si>
  <si>
    <t xml:space="preserve">0,20873 экономия по  закупочным процедурам</t>
  </si>
  <si>
    <r>
      <rPr>
        <b/>
        <sz val="10"/>
        <rFont val="Times New Roman"/>
      </rPr>
      <t>1.2.</t>
    </r>
  </si>
  <si>
    <r>
      <rPr>
        <b/>
        <sz val="10"/>
        <rFont val="Times New Roman"/>
      </rPr>
      <t xml:space="preserve">Подпрограмма «Развитие форм участия населения в местном самоуправлении муниципального образования город Краснодар» </t>
    </r>
  </si>
  <si>
    <r>
      <rPr>
        <b/>
        <i/>
        <sz val="10"/>
        <rFont val="Times New Roman"/>
      </rPr>
      <t xml:space="preserve">Департамент внутренней политики администрации муниципального образования город Краснодар, в том числе:  </t>
    </r>
  </si>
  <si>
    <r>
      <rPr>
        <sz val="10"/>
        <rFont val="Times New Roman"/>
      </rPr>
  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в соответствии с Положением о территориальном общественном самоуправлении в муниципальном образовании город Краснодар, утверждённым решением городской Думы  Краснодара  от 26.01.2006 № 6    п. 2</t>
    </r>
  </si>
  <si>
    <r>
      <rPr>
        <i/>
        <sz val="8.5"/>
        <rFont val="Times New Roman"/>
      </rPr>
      <t xml:space="preserve">бюджетные ассигнования ежемесячно перераспределяются на других ГРБС</t>
    </r>
  </si>
  <si>
    <r>
      <rPr>
        <sz val="10"/>
        <rFont val="Times New Roman"/>
      </rPr>
      <t xml:space="preserve">Изготовление удостоверений для председателей органов территориального общественного самоуправления и треугольных штампов органов территориального общественного самоуправления муниципального образования город Краснодар в соответствии с Положением о территориальном общественном самоуправлении в муниципальном образовании город Краснодар, утвержденным решением городской Думы Краснодара от 26.01.2006 N 6 п.2</t>
    </r>
  </si>
  <si>
    <r>
      <rPr>
        <sz val="10"/>
        <rFont val="Times New Roman"/>
      </rPr>
      <t xml:space="preserve">Реализация мероприятий Программы по выполнению избирателей депутатам городской Думы Краснодара VII созыва: приложение №2</t>
    </r>
  </si>
  <si>
    <r>
      <rPr>
        <sz val="10"/>
        <rFont val="Times New Roman"/>
      </rPr>
      <t xml:space="preserve">Проведение круглых столов, конференций по решению социально значимых вопросов с участием органов территориального общественного самоуправления</t>
    </r>
  </si>
  <si>
    <r>
      <rPr>
        <sz val="10"/>
        <rFont val="Times New Roman"/>
      </rPr>
      <t xml:space="preserve">Издание ежегодного бюллетеня о деятельности органов территориального общественного самоуправления муниципального образования город Краснодар</t>
    </r>
  </si>
  <si>
    <r>
      <rPr>
        <sz val="10"/>
        <rFont val="Times New Roman"/>
      </rPr>
      <t xml:space="preserve">Проведение городских конкурсов на звания «Лучший орган территориального общественного самоуправления в многоквартирном жилом доме», «Лучший орган территориального общественного самоуправления в квартале» (награждение победителей конкурсов в соответствии с постановлением администрации муниципального образования город Краснодар от 27.05.2010 № 3701 «О проведении городских конкурсов на звания «Лучший орган территориального общественного самоуправления в многоквартирном жилом доме», «Лучший орган территориального общественного самоуправления в квартале»)</t>
    </r>
  </si>
  <si>
    <r>
      <rPr>
        <sz val="10"/>
        <rFont val="Times New Roman"/>
      </rPr>
      <t xml:space="preserve">Проведение конференций, а также участие в зональных (краевых) совещаниях по вопросам деятельности органов территориального общественного самоуправления (с вручением ценных подарков)</t>
    </r>
  </si>
  <si>
    <r>
      <rPr>
        <sz val="10"/>
        <rFont val="Times New Roman"/>
      </rPr>
      <t xml:space="preserve">Проведение праздничного мероприятия по подведению итогов работы органов территориального общественного самоуправления за текущий период (с награждением лучших руководителей органов территориального общественного самоуправления ценными подарками)</t>
    </r>
  </si>
  <si>
    <r>
      <rPr>
        <b val="false"/>
        <sz val="10"/>
        <rFont val="Times New Roman"/>
      </rPr>
      <t xml:space="preserve">Проведение мероприятия, посвящённого Дню местного самоуправления (услуга по предоставлению концертного зала, подарки, благодарственные письма и тд.). </t>
    </r>
  </si>
  <si>
    <r>
      <rPr>
        <b val="false"/>
        <sz val="10"/>
        <rFont val="Times New Roman"/>
      </rPr>
      <t xml:space="preserve">местный бюджет</t>
    </r>
  </si>
  <si>
    <r>
      <rPr>
        <b/>
        <sz val="10"/>
        <rFont val="Times New Roman"/>
      </rPr>
      <t>1.3.</t>
    </r>
  </si>
  <si>
    <r>
      <rPr>
        <b/>
        <sz val="10"/>
        <rFont val="Times New Roman"/>
      </rPr>
      <t xml:space="preserve">Подпрограмма «Гармонизация межнациональных отношений и профилактика терроризма и экстремизма» </t>
    </r>
  </si>
  <si>
    <r>
      <rPr>
        <sz val="10"/>
        <rFont val="Times New Roman"/>
      </rPr>
      <t xml:space="preserve">Поддержка деятельности социально ориентированных некоммерческих организаций по сохранению и развитию национальных культур и гармонизации межнациональных отношений, </t>
    </r>
    <r>
      <rPr>
        <b/>
        <sz val="10"/>
        <rFont val="Times New Roman"/>
      </rPr>
      <t xml:space="preserve">из них:</t>
    </r>
  </si>
  <si>
    <r>
      <rPr>
        <sz val="10"/>
        <rFont val="Times New Roman"/>
      </rPr>
      <t xml:space="preserve">мероприятия, реализуемые по избирательным округам</t>
    </r>
  </si>
  <si>
    <r>
      <rPr>
        <b/>
        <i/>
        <sz val="10"/>
        <rFont val="Times New Roman"/>
      </rPr>
      <t xml:space="preserve">Управление общественной безопас</t>
    </r>
    <r>
      <rPr>
        <b/>
        <i/>
        <sz val="10"/>
        <rFont val="Times New Roman"/>
      </rPr>
      <t xml:space="preserve">ности и правопорядка администра</t>
    </r>
    <r>
      <rPr>
        <b/>
        <i/>
        <sz val="10"/>
        <rFont val="Times New Roman"/>
      </rPr>
      <t xml:space="preserve">ции муниципального образования город Краснодар, в том числе:</t>
    </r>
    <r>
      <t xml:space="preserve">
</t>
    </r>
  </si>
  <si>
    <r>
      <rPr>
        <sz val="10"/>
        <rFont val="Times New Roman"/>
      </rPr>
      <t xml:space="preserve">Организация и проведение совещаний, «круглых столов» по вопросам участия граждан в охране общественного порядка и обмену опытом</t>
    </r>
  </si>
  <si>
    <r>
      <rPr>
        <sz val="10"/>
        <rFont val="Times New Roman"/>
      </rPr>
      <t xml:space="preserve">Размещение и обновление в организациях и учреждениях массового пребывания населения информационных стендов и уголков безопасности, изготовление наглядной агитации (плакаты, листовки) по вопросам антитеррористической защищённости и профилактики правонарушений, приобретение и изготовление видеопродукции по вопросам антитеррористической защищённости и профилактики правонарушений, размещение фильмов (видеороликов) по вопросам антитеррористической защищённости и профилактики правонарушений в средствах массовой информации (трансляция на телевидении) и организация их регулярного просмотра различными категориями населения</t>
    </r>
  </si>
  <si>
    <r>
      <rPr>
        <sz val="10"/>
        <rFont val="Times New Roman"/>
      </rPr>
      <t>X</t>
    </r>
  </si>
  <si>
    <r>
      <rPr>
        <sz val="10"/>
        <rFont val="Times New Roman"/>
      </rPr>
      <t xml:space="preserve">Муниципальное казённое учреждение муници-пального образования город Краснодар «Общественно-информационный центр города Краснодара», </t>
    </r>
    <r>
      <rPr>
        <b/>
        <sz val="10"/>
        <rFont val="Times New Roman"/>
      </rPr>
      <t xml:space="preserve">в том числе:</t>
    </r>
  </si>
  <si>
    <r>
      <rPr>
        <sz val="10"/>
        <rFont val="Times New Roman"/>
      </rPr>
      <t xml:space="preserve">Проведение в День города Краснодара праздника национальных культур «Хоровод дружбы»</t>
    </r>
  </si>
  <si>
    <r>
      <rPr>
        <sz val="10"/>
        <rFont val="Times New Roman"/>
      </rPr>
      <t xml:space="preserve">Проведение Краснодарского городского фестиваля национальных культур</t>
    </r>
  </si>
  <si>
    <r>
      <rPr>
        <sz val="10"/>
        <rFont val="Times New Roman"/>
      </rPr>
      <t xml:space="preserve">Проведение новогоднего приёма руководителей социально активных общественных объединений, осуществляющих деятельность в направлении гармонизации межнациональных отношений и профилактики терроризма и экстремизма на территории муниципального образования город Краснодар</t>
    </r>
  </si>
  <si>
    <r>
      <rPr>
        <sz val="10"/>
        <rFont val="Times New Roman"/>
      </rPr>
      <t xml:space="preserve">Чествование ветеранов Великой Отечественной войны молодыми гражданами</t>
    </r>
    <r>
      <rPr>
        <b/>
        <sz val="10"/>
        <rFont val="Times New Roman"/>
      </rPr>
      <t xml:space="preserve"> </t>
    </r>
    <r>
      <rPr>
        <sz val="10"/>
        <rFont val="Times New Roman"/>
      </rPr>
      <t xml:space="preserve">– представителями национальных общин с целью воспитания толерантности в молодёжной среде</t>
    </r>
  </si>
  <si>
    <r>
      <rPr>
        <sz val="10"/>
        <rFont val="Times New Roman"/>
      </rPr>
      <t xml:space="preserve">Проведение мероприятий Краснодарского молодёжного клуба интернациональной дружбы</t>
    </r>
  </si>
  <si>
    <r>
      <rPr>
        <sz val="10"/>
        <rFont val="Times New Roman"/>
      </rPr>
      <t xml:space="preserve">Проведение городского молодёжного фестиваля «ЭТНОмолодость – Краснодар!»</t>
    </r>
  </si>
  <si>
    <r>
      <rPr>
        <sz val="10"/>
        <rFont val="Times New Roman"/>
      </rPr>
      <t xml:space="preserve">Проведение выездного открытого форума краснодарских клубов интернациональной дружбы «Единство непохожих»</t>
    </r>
  </si>
  <si>
    <r>
      <rPr>
        <sz val="10"/>
        <rFont val="Times New Roman"/>
      </rPr>
      <t xml:space="preserve">Проведение конкурсной программы «Сердце моё с Россией» среди иностранных обучающихся образовательных организаций высшего образования, действующих на территории муниципального образования город Краснодар</t>
    </r>
  </si>
  <si>
    <r>
      <rPr>
        <sz val="10"/>
        <rFont val="Times New Roman"/>
      </rPr>
      <t xml:space="preserve">Проведение мероприятий, посвящённых юбилеям со дня создания социально ориентированных некоммерческих организаций, осуществляющих деятельность в сфере гармонизации межнациональных отношений и развития национальных культур, а также юбилеям их руководителей</t>
    </r>
  </si>
  <si>
    <r>
      <rPr>
        <sz val="10"/>
        <rFont val="Times New Roman"/>
      </rPr>
      <t xml:space="preserve">Проведение научно-практических конференций, семинаров, «круглых столов», встреч, посвящённых межнациональным отношениям и профилактике терроризма и экстремизма</t>
    </r>
  </si>
  <si>
    <r>
      <rPr>
        <sz val="10"/>
        <rFont val="Times New Roman"/>
      </rPr>
      <t xml:space="preserve">Проведение фотовыставки, посвящённой гармонизации межнациональных отношений и развитию национальных культур</t>
    </r>
  </si>
  <si>
    <r>
      <rPr>
        <sz val="10"/>
        <rFont val="Times New Roman"/>
      </rPr>
      <t xml:space="preserve">Разработка, издание и распространение печатных и видеоматериалов по проблемам гармонизации межнациональных отношений, профилактики экстремизма</t>
    </r>
  </si>
  <si>
    <r>
      <rPr>
        <sz val="10"/>
        <rFont val="Times New Roman"/>
      </rPr>
      <t xml:space="preserve">Проведение социологических исследований по проблемам межнациональных отношений</t>
    </r>
  </si>
  <si>
    <r>
      <rPr>
        <sz val="10"/>
        <rFont val="Times New Roman"/>
      </rPr>
      <t xml:space="preserve">Обеспечение деятельности муниципального казённого учреждения муниципального образования город Краснодар «Общественно-информационный центр города Краснодара»</t>
    </r>
  </si>
  <si>
    <t xml:space="preserve">Остаток ЛБО 245,75748 из них:                                       63, 8261 рублей заняты контрактами по связи, проезду и коммунальным услугам с оплатой декабрьских услуг в январе 2026 года;                   179,838 рублей остаток страховых взносов с заработной платы;                                                 2,09338 остаток экономии (возврат невозможен, так как суммы разбросаны по статьям суммами меньше 100 рублей).</t>
  </si>
  <si>
    <r>
      <rPr>
        <sz val="10"/>
        <rFont val="Times New Roman"/>
      </rPr>
      <t xml:space="preserve">Реализация мероприятий Программы по выполнению наказов избирателей депутатам городской Думы Краснодара VII созыва</t>
    </r>
  </si>
  <si>
    <r>
      <rPr>
        <sz val="10"/>
        <rFont val="Times New Roman"/>
      </rPr>
      <t xml:space="preserve">Муниципальное казённое учреждение муниципального образования город Краснодар «Учреждение по обеспечению деятельности органов местного самоуправления муниципального образования город Краснодар», </t>
    </r>
    <r>
      <rPr>
        <b/>
        <sz val="10"/>
        <rFont val="Times New Roman"/>
      </rPr>
      <t xml:space="preserve">в том числе:</t>
    </r>
  </si>
  <si>
    <r>
      <rPr>
        <sz val="10"/>
        <rFont val="Times New Roman"/>
      </rPr>
      <t xml:space="preserve">Обеспечение предоставления помещений для работы на обслуживаемых административных участках муниципального образования город Краснодар сотрудникам, замещающим должности участковых уполномоченных полиции</t>
    </r>
  </si>
  <si>
    <r>
      <rPr>
        <i/>
        <sz val="9"/>
        <rFont val="Times New Roman"/>
      </rPr>
      <t xml:space="preserve">169,15648 тыс. руб. –</t>
    </r>
    <r>
      <rPr>
        <i/>
        <sz val="9"/>
        <rFont val="Times New Roman"/>
      </rPr>
      <t xml:space="preserve"> </t>
    </r>
    <r>
      <rPr>
        <i/>
        <sz val="9"/>
        <rFont val="Times New Roman"/>
      </rPr>
      <t>сформировавшаяся</t>
    </r>
    <r>
      <rPr>
        <i/>
        <sz val="9"/>
        <rFont val="Times New Roman"/>
      </rPr>
      <t xml:space="preserve"> </t>
    </r>
    <r>
      <rPr>
        <i/>
        <sz val="9"/>
        <rFont val="Times New Roman"/>
      </rPr>
      <t xml:space="preserve">к концу года экономия</t>
    </r>
    <r>
      <t xml:space="preserve">
</t>
    </r>
  </si>
  <si>
    <r>
      <rPr>
        <sz val="10"/>
        <rFont val="Times New Roman"/>
      </rPr>
      <t xml:space="preserve">Департамент транспорта и дорожного хозяйства администрации муниципального образования город Краснодар,</t>
    </r>
    <r>
      <rPr>
        <b/>
        <sz val="10"/>
        <rFont val="Times New Roman"/>
      </rPr>
      <t xml:space="preserve"> в том числе:</t>
    </r>
  </si>
  <si>
    <r>
      <rPr>
        <sz val="10"/>
        <rFont val="Times New Roman"/>
      </rPr>
      <t xml:space="preserve">Организация транспортного обеспечения общественных социально значимых мероприятий в целях профилактики терроризма и минимизации и (или) ликвидации последствий его проявления</t>
    </r>
  </si>
  <si>
    <r>
      <rPr>
        <b/>
        <sz val="10"/>
        <rFont val="Times New Roman"/>
      </rPr>
      <t>1.4.</t>
    </r>
  </si>
  <si>
    <r>
      <rPr>
        <b/>
        <sz val="10"/>
        <rFont val="Times New Roman"/>
      </rPr>
      <t xml:space="preserve">Подпрограмма «Казаки Краснодара» </t>
    </r>
  </si>
  <si>
    <r>
      <rPr>
        <b/>
        <i/>
        <sz val="10"/>
        <rFont val="Times New Roman"/>
      </rPr>
      <t xml:space="preserve">Муниципальное казённое учреждение муниципального образования город Краснодар «Центр развития традиционной казачьей культуры города Краснодара», в том числе:</t>
    </r>
  </si>
  <si>
    <r>
      <rPr>
        <sz val="10"/>
        <rFont val="Times New Roman"/>
      </rPr>
      <t xml:space="preserve">Сохранение, пропаганда и развитие историко-культурных традиций кубанского казачества, в том числе:</t>
    </r>
    <r>
      <t xml:space="preserve">
</t>
    </r>
    <r>
      <rPr>
        <sz val="10"/>
        <rFont val="Times New Roman"/>
      </rPr>
      <t xml:space="preserve">Корниловские поминовения; парад исторических полков Кубанского казачьего войска, посвящённый реабилитации кубанского казачества; </t>
    </r>
    <r>
      <t xml:space="preserve">
</t>
    </r>
    <r>
      <rPr>
        <sz val="10"/>
        <rFont val="Times New Roman"/>
      </rPr>
      <t xml:space="preserve">городской фестиваль казачьей культуры «Екатеринодар казачий»; </t>
    </r>
    <r>
      <t xml:space="preserve">
</t>
    </r>
    <r>
      <rPr>
        <sz val="10"/>
        <rFont val="Times New Roman"/>
      </rPr>
      <t xml:space="preserve">День кубанского казачества;</t>
    </r>
    <r>
      <t xml:space="preserve">
</t>
    </r>
    <r>
      <rPr>
        <sz val="10"/>
        <rFont val="Times New Roman"/>
      </rPr>
      <t xml:space="preserve">другие мероприятия, проводимые с участием казачьих обществ Кубанского войскового казачьего общества, в том числе казаков и членов их семей, являющихся членами казачьих обществ</t>
    </r>
  </si>
  <si>
    <r>
      <rPr>
        <sz val="10"/>
        <rFont val="Times New Roman"/>
      </rPr>
      <t xml:space="preserve">Изучение традиционной культуры и истории кубанского казачества, эстетическое и духовно-нравственное воспитание и образование детей, в том числе:</t>
    </r>
    <r>
      <t xml:space="preserve">
</t>
    </r>
    <r>
      <rPr>
        <sz val="10"/>
        <rFont val="Times New Roman"/>
      </rPr>
      <t xml:space="preserve">пошив (приобретение) казачьей формы для учащихся классов (групп) казачьей направленности; организация церемонии  посвящения в юные казачата учащихся классов (групп) казачьей направленности;</t>
    </r>
    <r>
      <t xml:space="preserve">
</t>
    </r>
    <r>
      <rPr>
        <sz val="10"/>
        <rFont val="Times New Roman"/>
      </rPr>
      <t xml:space="preserve">другие мероприятия, проводимые с участием казачьей молодёжи города Краснодара</t>
    </r>
  </si>
  <si>
    <r>
      <rPr>
        <sz val="10"/>
        <rFont val="Times New Roman"/>
      </rPr>
      <t xml:space="preserve">Мероприятия, направленные на развитие казачьих обществ, отмечающих в 2025 году юбилей со дня образования</t>
    </r>
  </si>
  <si>
    <r>
      <rPr>
        <sz val="10"/>
        <rFont val="Times New Roman"/>
      </rPr>
      <t xml:space="preserve">Проведение военно-патриотических, оборонно-массовых, спортивных и физкультурно-оздоровительных мероприятий, военно-полевых сборов с участием казачьей молодёжи, учеников классов (групп) казачьей направленности, казачьих обществ Кубанского войскового казачьего общества, в том числе казаков и членов их семей, являющихся членами казачьих обществ</t>
    </r>
  </si>
  <si>
    <r>
      <rPr>
        <sz val="10"/>
        <rFont val="Times New Roman"/>
      </rPr>
      <t xml:space="preserve">Издание (приобретение)</t>
    </r>
    <r>
      <t xml:space="preserve">
</t>
    </r>
    <r>
      <rPr>
        <sz val="10"/>
        <rFont val="Times New Roman"/>
      </rPr>
      <t xml:space="preserve">наглядных пособий, стендов, плакатов, буклетов, брошюр, учебно-методических материалов, баннеров, посвящённых казачьей тематике, для классов (групп)  казачьей направленности</t>
    </r>
  </si>
  <si>
    <r>
      <rPr>
        <sz val="10"/>
        <rFont val="Times New Roman"/>
      </rPr>
      <t xml:space="preserve">Обеспечение выполнения функций муниципального казённого учреждения муниципального образования город Краснодар «Центр развития традиционной казачьей культуры города Краснодара»</t>
    </r>
  </si>
  <si>
    <t xml:space="preserve">808,0 тыс. рублей - экономия, образовавшаяся по зарплате МКУ «ЦРТКК», в результате оплаты листов нетрудоспособности Социальным фондом России, а также ожидаемых расчётов по заработной плате</t>
  </si>
  <si>
    <r>
      <rPr>
        <b/>
        <i/>
        <sz val="10"/>
        <rFont val="Times New Roman"/>
      </rPr>
      <t xml:space="preserve">Управление по делам казачества и военнослужащих администрации муници-пального образования город Краснодар, в том числе:</t>
    </r>
  </si>
  <si>
    <r>
      <rPr>
        <sz val="10"/>
        <rFont val="Times New Roman"/>
      </rPr>
      <t xml:space="preserve">Поддержка социально ориентированных казачьих обществ, осуществляющих на постоянной основе деятельность по участию членов казачьей дружины  в охране общественного порядка</t>
    </r>
  </si>
  <si>
    <r>
      <rPr>
        <sz val="10"/>
        <rFont val="Times New Roman"/>
      </rPr>
      <t xml:space="preserve">Поддержка социально ориентированных казачьих обществ, осуществляющих деятельность по развитию духовно-нравственного воспитания, реализуемая в соответствии с Программой по выполнению наказов избирателей депутатам городской Думы Краснодара VII созыва в 2025 году </t>
    </r>
  </si>
  <si>
    <r>
      <rPr>
        <sz val="10"/>
        <rFont val="Times New Roman"/>
      </rPr>
      <t xml:space="preserve">Поддержка социально ориентированных казачьих обществ, осуществляющих деятельность в области патриотического воспитания граждан и пропаганды здорового образа жизни, реализуемая в соответствии с Программой по выполнению  наказов избирателей депутатам городской Думы Краснодара VII созыва в 2025 году 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</si>
</sst>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0" formatCode="0.000000"/>
    <numFmt numFmtId="161" formatCode="#,##0.00000"/>
    <numFmt numFmtId="162" formatCode="0.00000"/>
    <numFmt numFmtId="163" formatCode="#,##0.000;-#,##0.000"/>
    <numFmt numFmtId="164" formatCode="#,##0.0000;-#,##0.0000"/>
    <numFmt numFmtId="165" formatCode="#,##0.0"/>
    <numFmt numFmtId="166" formatCode="#,##0.00000;-#,##0.00000"/>
    <numFmt numFmtId="167" formatCode="#,##0.00000;[red]#,##0.00000"/>
    <numFmt numFmtId="168" formatCode="#,##0.0000"/>
    <numFmt numFmtId="169" formatCode="0.0000"/>
    <numFmt numFmtId="170" formatCode="0.000000%"/>
  </numFmts>
  <fonts count="28">
    <font>
      <sz val="11.000000"/>
      <name val="Calibri"/>
    </font>
    <font>
      <sz val="11.000000"/>
      <color theme="1" tint="0"/>
      <name val="Calibri"/>
      <scheme val="minor"/>
    </font>
    <font>
      <sz val="10.000000"/>
      <color theme="1" tint="0"/>
      <name val="Calibri"/>
      <scheme val="minor"/>
    </font>
    <font>
      <sz val="10.000000"/>
      <color theme="1" tint="0"/>
      <name val="Times New Roman"/>
    </font>
    <font>
      <sz val="11.000000"/>
      <name val="Calibri"/>
      <scheme val="mino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  <font>
      <sz val="8.000000"/>
      <name val="Calibri"/>
      <scheme val="minor"/>
    </font>
    <font>
      <sz val="10.000000"/>
      <name val="Calibri"/>
      <scheme val="minor"/>
    </font>
    <font>
      <sz val="9.000000"/>
      <name val="Calibri"/>
      <scheme val="minor"/>
    </font>
    <font>
      <b/>
      <sz val="10.000000"/>
      <name val="Times New Roman"/>
    </font>
    <font>
      <b/>
      <i/>
      <sz val="10.000000"/>
      <name val="Times New Roman"/>
    </font>
    <font>
      <i/>
      <sz val="8.500000"/>
      <name val="Times New Roman"/>
    </font>
    <font>
      <i/>
      <sz val="8.000000"/>
      <name val="Times New Roman"/>
    </font>
    <font>
      <sz val="8.500000"/>
      <name val="Times New Roman"/>
    </font>
    <font>
      <b val="0"/>
      <sz val="11.000000"/>
      <name val="Calibri"/>
      <scheme val="minor"/>
    </font>
    <font>
      <b val="0"/>
      <sz val="10.000000"/>
      <name val="Times New Roman"/>
    </font>
    <font>
      <i/>
      <sz val="10.000000"/>
      <name val="Times New Roman"/>
    </font>
    <font>
      <i val="0"/>
      <sz val="10.000000"/>
      <name val="Times New Roman"/>
    </font>
    <font>
      <i/>
      <sz val="9.000000"/>
      <name val="Times New Roman"/>
    </font>
    <font>
      <b val="0"/>
      <i/>
      <sz val="9.000000"/>
      <name val="PT Astra Serif"/>
    </font>
    <font>
      <sz val="9.500000"/>
      <name val="Times New Roman"/>
    </font>
    <font>
      <sz val="11.000000"/>
      <name val="Times New Roman"/>
    </font>
    <font>
      <sz val="14.000000"/>
      <name val="PT Astra Serif"/>
    </font>
    <font>
      <sz val="10.000000"/>
      <name val="Calibri"/>
    </font>
    <font>
      <b/>
      <sz val="11.000000"/>
      <color theme="1" tint="0"/>
      <name val="Calibri"/>
      <scheme val="minor"/>
    </font>
    <font>
      <sz val="12.000000"/>
      <color theme="1" tint="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2" tint="0"/>
        <bgColor theme="2" tint="0"/>
      </patternFill>
    </fill>
    <fill>
      <patternFill patternType="solid">
        <fgColor indexed="65"/>
        <bgColor indexed="65"/>
      </patternFill>
    </fill>
    <fill>
      <patternFill patternType="solid">
        <fgColor rgb="FFEEECE1"/>
        <bgColor rgb="FFEEECE1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 tint="0"/>
      </left>
      <right style="thin">
        <color theme="1" tint="0"/>
      </right>
      <top style="none"/>
      <bottom style="thin">
        <color theme="1" tint="0"/>
      </bottom>
      <diagonal style="none"/>
    </border>
    <border>
      <left style="thin">
        <color auto="1"/>
      </left>
      <right style="thin">
        <color auto="1"/>
      </right>
      <top style="thin">
        <color theme="1" tint="0"/>
      </top>
      <bottom style="thin">
        <color auto="1"/>
      </bottom>
      <diagonal style="none"/>
    </border>
    <border>
      <left style="none"/>
      <right style="none"/>
      <top style="none"/>
      <bottom style="dotted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0" applyBorder="0" quotePrefix="0"/>
  </cellStyleXfs>
  <cellXfs count="206">
    <xf fontId="1" fillId="0" borderId="0" numFmtId="0" xfId="0" applyFont="1" quotePrefix="0"/>
    <xf fontId="1" fillId="2" borderId="0" numFmtId="160" xfId="0" applyNumberFormat="1" applyFont="1" applyFill="1" quotePrefix="0"/>
    <xf fontId="2" fillId="2" borderId="0" numFmtId="160" xfId="0" applyNumberFormat="1" applyFont="1" applyFill="1" quotePrefix="0"/>
    <xf fontId="1" fillId="2" borderId="0" numFmtId="161" xfId="0" applyNumberFormat="1" applyFont="1" applyFill="1" quotePrefix="0"/>
    <xf fontId="1" fillId="2" borderId="0" numFmtId="4" xfId="0" applyNumberFormat="1" applyFont="1" applyFill="1" quotePrefix="0"/>
    <xf fontId="3" fillId="2" borderId="0" numFmtId="162" xfId="0" applyNumberFormat="1" applyFont="1" applyFill="1" quotePrefix="0"/>
    <xf fontId="1" fillId="0" borderId="0" numFmtId="160" xfId="0" applyNumberFormat="1" applyFont="1" quotePrefix="0"/>
    <xf fontId="4" fillId="0" borderId="0" numFmtId="0" xfId="0" applyFont="1" quotePrefix="0"/>
    <xf fontId="5" fillId="2" borderId="0" numFmtId="160" xfId="0" applyNumberFormat="1" applyFont="1" applyFill="1" quotePrefix="0"/>
    <xf fontId="6" fillId="2" borderId="0" numFmtId="160" xfId="0" applyNumberFormat="1" applyFont="1" applyFill="1" quotePrefix="0"/>
    <xf fontId="5" fillId="2" borderId="0" numFmtId="161" xfId="0" applyNumberFormat="1" applyFont="1" applyFill="1" quotePrefix="0"/>
    <xf fontId="5" fillId="2" borderId="0" numFmtId="4" xfId="0" applyNumberFormat="1" applyFont="1" applyFill="1" applyAlignment="1" quotePrefix="0">
      <alignment horizontal="center"/>
    </xf>
    <xf fontId="5" fillId="2" borderId="0" numFmtId="4" xfId="0" applyNumberFormat="1" applyFont="1" applyFill="1" quotePrefix="0"/>
    <xf fontId="5" fillId="2" borderId="0" numFmtId="162" xfId="0" applyNumberFormat="1" applyFont="1" applyFill="1" applyAlignment="1" quotePrefix="0">
      <alignment horizontal="right"/>
    </xf>
    <xf fontId="4" fillId="0" borderId="0" numFmtId="160" xfId="0" applyNumberFormat="1" applyFont="1" quotePrefix="0"/>
    <xf fontId="7" fillId="2" borderId="0" numFmtId="160" xfId="0" applyNumberFormat="1" applyFont="1" applyFill="1" applyAlignment="1" quotePrefix="0">
      <alignment horizontal="center"/>
    </xf>
    <xf fontId="6" fillId="2" borderId="0" numFmtId="162" xfId="0" applyNumberFormat="1" applyFont="1" applyFill="1" quotePrefix="0"/>
    <xf fontId="8" fillId="0" borderId="0" numFmtId="160" xfId="0" applyNumberFormat="1" applyFont="1" quotePrefix="0"/>
    <xf fontId="7" fillId="2" borderId="0" numFmtId="160" xfId="0" applyNumberFormat="1" applyFont="1" applyFill="1" applyAlignment="1" quotePrefix="0">
      <alignment horizontal="center" wrapText="1"/>
    </xf>
    <xf fontId="5" fillId="2" borderId="0" numFmtId="160" xfId="0" applyNumberFormat="1" applyFont="1" applyFill="1" applyAlignment="1" quotePrefix="0">
      <alignment horizontal="center" wrapText="1"/>
    </xf>
    <xf fontId="4" fillId="2" borderId="0" numFmtId="160" xfId="0" applyNumberFormat="1" applyFont="1" applyFill="1" quotePrefix="0"/>
    <xf fontId="9" fillId="2" borderId="0" numFmtId="160" xfId="0" applyNumberFormat="1" applyFont="1" applyFill="1" quotePrefix="0"/>
    <xf fontId="4" fillId="2" borderId="0" numFmtId="161" xfId="0" applyNumberFormat="1" applyFont="1" applyFill="1" quotePrefix="0"/>
    <xf fontId="4" fillId="2" borderId="0" numFmtId="4" xfId="0" applyNumberFormat="1" applyFont="1" applyFill="1" applyAlignment="1" quotePrefix="0">
      <alignment horizontal="center"/>
    </xf>
    <xf fontId="4" fillId="2" borderId="0" numFmtId="4" xfId="0" applyNumberFormat="1" applyFont="1" applyFill="1" quotePrefix="0"/>
    <xf fontId="5" fillId="2" borderId="0" numFmtId="4" xfId="0" applyNumberFormat="1" applyFont="1" applyFill="1" applyAlignment="1" quotePrefix="0">
      <alignment horizontal="right"/>
    </xf>
    <xf fontId="6" fillId="2" borderId="0" numFmtId="162" xfId="0" applyNumberFormat="1" applyFont="1" applyFill="1" applyAlignment="1" quotePrefix="0">
      <alignment horizontal="right"/>
    </xf>
    <xf fontId="0" fillId="0" borderId="0" numFmtId="0" xfId="0" quotePrefix="0"/>
    <xf fontId="6" fillId="2" borderId="1" numFmtId="160" xfId="0" applyNumberFormat="1" applyFont="1" applyFill="1" applyBorder="1" applyAlignment="1" quotePrefix="0">
      <alignment horizontal="center" vertical="center" wrapText="1"/>
    </xf>
    <xf fontId="6" fillId="2" borderId="1" numFmtId="161" xfId="0" applyNumberFormat="1" applyFont="1" applyFill="1" applyBorder="1" applyAlignment="1" quotePrefix="0">
      <alignment horizontal="center" vertical="center" wrapText="1"/>
    </xf>
    <xf fontId="6" fillId="2" borderId="1" numFmtId="4" xfId="0" applyNumberFormat="1" applyFont="1" applyFill="1" applyBorder="1" applyAlignment="1" quotePrefix="0">
      <alignment horizontal="center" vertical="center" wrapText="1"/>
    </xf>
    <xf fontId="6" fillId="2" borderId="1" numFmtId="162" xfId="0" applyNumberFormat="1" applyFont="1" applyFill="1" applyBorder="1" applyAlignment="1" quotePrefix="0">
      <alignment horizontal="center" vertical="center" wrapText="1"/>
    </xf>
    <xf fontId="10" fillId="0" borderId="0" numFmtId="160" xfId="0" applyNumberFormat="1" applyFont="1" quotePrefix="0"/>
    <xf fontId="11" fillId="3" borderId="1" numFmtId="160" xfId="0" applyNumberFormat="1" applyFont="1" applyFill="1" applyBorder="1" applyAlignment="1" quotePrefix="0">
      <alignment horizontal="left"/>
    </xf>
    <xf fontId="11" fillId="3" borderId="1" numFmtId="160" xfId="0" applyNumberFormat="1" applyFont="1" applyFill="1" applyBorder="1" applyAlignment="1" quotePrefix="0">
      <alignment wrapText="1"/>
    </xf>
    <xf fontId="11" fillId="3" borderId="1" numFmtId="160" xfId="0" applyNumberFormat="1" applyFont="1" applyFill="1" applyBorder="1" applyAlignment="1" quotePrefix="0">
      <alignment horizontal="center" wrapText="1"/>
    </xf>
    <xf fontId="11" fillId="3" borderId="1" numFmtId="163" xfId="0" applyNumberFormat="1" applyFont="1" applyFill="1" applyBorder="1" applyAlignment="1" quotePrefix="0">
      <alignment horizontal="center"/>
    </xf>
    <xf fontId="11" fillId="3" borderId="1" numFmtId="4" xfId="0" applyNumberFormat="1" applyFont="1" applyFill="1" applyBorder="1" applyAlignment="1" quotePrefix="0">
      <alignment horizontal="center"/>
    </xf>
    <xf fontId="11" fillId="3" borderId="1" numFmtId="164" xfId="0" applyNumberFormat="1" applyFont="1" applyFill="1" applyBorder="1" applyAlignment="1" quotePrefix="0">
      <alignment horizontal="center"/>
    </xf>
    <xf fontId="6" fillId="3" borderId="1" numFmtId="10" xfId="0" applyNumberFormat="1" applyFont="1" applyFill="1" applyBorder="1" quotePrefix="0"/>
    <xf fontId="6" fillId="2" borderId="1" numFmtId="160" xfId="0" applyNumberFormat="1" applyFont="1" applyFill="1" applyBorder="1" applyAlignment="1" quotePrefix="0">
      <alignment horizontal="left"/>
    </xf>
    <xf fontId="6" fillId="2" borderId="2" numFmtId="160" xfId="0" applyNumberFormat="1" applyFont="1" applyFill="1" applyBorder="1" applyAlignment="1" quotePrefix="0">
      <alignment horizontal="left"/>
    </xf>
    <xf fontId="6" fillId="2" borderId="3" numFmtId="160" xfId="0" applyNumberFormat="1" applyFont="1" applyFill="1" applyBorder="1" applyAlignment="1" quotePrefix="0">
      <alignment horizontal="left"/>
    </xf>
    <xf fontId="6" fillId="2" borderId="1" numFmtId="160" xfId="0" applyNumberFormat="1" applyFont="1" applyFill="1" applyBorder="1" quotePrefix="0"/>
    <xf fontId="6" fillId="2" borderId="1" numFmtId="160" xfId="0" applyNumberFormat="1" applyFont="1" applyFill="1" applyBorder="1" applyAlignment="1" quotePrefix="0">
      <alignment wrapText="1"/>
    </xf>
    <xf fontId="6" fillId="2" borderId="1" numFmtId="160" xfId="0" applyNumberFormat="1" applyFont="1" applyFill="1" applyBorder="1" applyAlignment="1" quotePrefix="0">
      <alignment horizontal="center" wrapText="1"/>
    </xf>
    <xf fontId="6" fillId="2" borderId="1" numFmtId="161" xfId="0" applyNumberFormat="1" applyFont="1" applyFill="1" applyBorder="1" applyAlignment="1" quotePrefix="0">
      <alignment horizontal="center"/>
    </xf>
    <xf fontId="6" fillId="2" borderId="1" numFmtId="4" xfId="0" applyNumberFormat="1" applyFont="1" applyFill="1" applyBorder="1" applyAlignment="1" quotePrefix="0">
      <alignment horizontal="center"/>
    </xf>
    <xf fontId="6" fillId="2" borderId="1" numFmtId="162" xfId="0" applyNumberFormat="1" applyFont="1" applyFill="1" applyBorder="1" quotePrefix="0"/>
    <xf fontId="6" fillId="2" borderId="1" numFmtId="160" xfId="0" applyNumberFormat="1" applyFont="1" applyFill="1" applyBorder="1" applyAlignment="1" quotePrefix="0">
      <alignment horizontal="justify"/>
    </xf>
    <xf fontId="4" fillId="4" borderId="0" numFmtId="0" xfId="0" applyFont="1" applyFill="1" quotePrefix="0"/>
    <xf fontId="6" fillId="4" borderId="1" numFmtId="160" xfId="0" applyNumberFormat="1" applyFont="1" applyFill="1" applyBorder="1" quotePrefix="0"/>
    <xf fontId="6" fillId="4" borderId="1" numFmtId="160" xfId="0" applyNumberFormat="1" applyFont="1" applyFill="1" applyBorder="1" applyAlignment="1" quotePrefix="0">
      <alignment wrapText="1"/>
    </xf>
    <xf fontId="6" fillId="4" borderId="1" numFmtId="160" xfId="0" applyNumberFormat="1" applyFont="1" applyFill="1" applyBorder="1" applyAlignment="1" quotePrefix="0">
      <alignment horizontal="center" wrapText="1"/>
    </xf>
    <xf fontId="6" fillId="4" borderId="1" numFmtId="161" xfId="0" applyNumberFormat="1" applyFont="1" applyFill="1" applyBorder="1" applyAlignment="1" quotePrefix="0">
      <alignment horizontal="center"/>
    </xf>
    <xf fontId="6" fillId="4" borderId="1" numFmtId="4" xfId="0" applyNumberFormat="1" applyFont="1" applyFill="1" applyBorder="1" applyAlignment="1" quotePrefix="0">
      <alignment horizontal="center"/>
    </xf>
    <xf fontId="6" fillId="4" borderId="1" numFmtId="162" xfId="0" applyNumberFormat="1" applyFont="1" applyFill="1" applyBorder="1" quotePrefix="0"/>
    <xf fontId="4" fillId="4" borderId="0" numFmtId="160" xfId="0" applyNumberFormat="1" applyFont="1" applyFill="1" quotePrefix="0"/>
    <xf fontId="0" fillId="4" borderId="0" numFmtId="0" xfId="0" applyFill="1" quotePrefix="0"/>
    <xf fontId="11" fillId="5" borderId="1" numFmtId="160" xfId="0" applyNumberFormat="1" applyFont="1" applyFill="1" applyBorder="1" quotePrefix="0"/>
    <xf fontId="11" fillId="5" borderId="1" numFmtId="160" xfId="0" applyNumberFormat="1" applyFont="1" applyFill="1" applyBorder="1" applyAlignment="1" quotePrefix="0">
      <alignment horizontal="left" wrapText="1"/>
    </xf>
    <xf fontId="11" fillId="5" borderId="1" numFmtId="160" xfId="0" applyNumberFormat="1" applyFont="1" applyFill="1" applyBorder="1" applyAlignment="1" quotePrefix="0">
      <alignment horizontal="center" wrapText="1"/>
    </xf>
    <xf fontId="11" fillId="5" borderId="1" numFmtId="161" xfId="0" applyNumberFormat="1" applyFont="1" applyFill="1" applyBorder="1" applyAlignment="1" quotePrefix="0">
      <alignment horizontal="center"/>
    </xf>
    <xf fontId="11" fillId="5" borderId="1" numFmtId="4" xfId="0" applyNumberFormat="1" applyFont="1" applyFill="1" applyBorder="1" applyAlignment="1" quotePrefix="0">
      <alignment horizontal="center"/>
    </xf>
    <xf fontId="6" fillId="5" borderId="1" numFmtId="162" xfId="0" applyNumberFormat="1" applyFont="1" applyFill="1" applyBorder="1" quotePrefix="0"/>
    <xf fontId="11" fillId="2" borderId="1" numFmtId="160" xfId="0" applyNumberFormat="1" applyFont="1" applyFill="1" applyBorder="1" quotePrefix="0"/>
    <xf fontId="6" fillId="2" borderId="1" numFmtId="160" xfId="0" applyNumberFormat="1" applyFont="1" applyFill="1" applyBorder="1" applyAlignment="1" quotePrefix="0">
      <alignment horizontal="left" wrapText="1"/>
    </xf>
    <xf fontId="6" fillId="2" borderId="2" numFmtId="160" xfId="0" applyNumberFormat="1" applyFont="1" applyFill="1" applyBorder="1" applyAlignment="1" quotePrefix="0">
      <alignment horizontal="left" wrapText="1"/>
    </xf>
    <xf fontId="6" fillId="2" borderId="3" numFmtId="160" xfId="0" applyNumberFormat="1" applyFont="1" applyFill="1" applyBorder="1" applyAlignment="1" quotePrefix="0">
      <alignment horizontal="left" wrapText="1"/>
    </xf>
    <xf fontId="9" fillId="2" borderId="1" numFmtId="160" xfId="0" applyNumberFormat="1" applyFont="1" applyFill="1" applyBorder="1" quotePrefix="0"/>
    <xf fontId="12" fillId="2" borderId="1" numFmtId="160" xfId="0" applyNumberFormat="1" applyFont="1" applyFill="1" applyBorder="1" applyAlignment="1" quotePrefix="0">
      <alignment horizontal="left" wrapText="1"/>
    </xf>
    <xf fontId="6" fillId="0" borderId="1" numFmtId="161" xfId="0" applyNumberFormat="1" applyFont="1" applyBorder="1" applyAlignment="1" quotePrefix="0">
      <alignment horizontal="center"/>
    </xf>
    <xf fontId="6" fillId="2" borderId="1" numFmtId="162" xfId="0" applyNumberFormat="1" applyFont="1" applyFill="1" applyBorder="1" applyAlignment="1" quotePrefix="0">
      <alignment horizontal="left" wrapText="1"/>
    </xf>
    <xf fontId="12" fillId="2" borderId="1" numFmtId="0" xfId="0" applyFont="1" applyFill="1" applyBorder="1" applyAlignment="1" quotePrefix="0">
      <alignment horizontal="left" wrapText="1"/>
    </xf>
    <xf fontId="9" fillId="4" borderId="1" numFmtId="160" xfId="0" applyNumberFormat="1" applyFont="1" applyFill="1" applyBorder="1" quotePrefix="0"/>
    <xf fontId="6" fillId="4" borderId="1" numFmtId="160" xfId="0" applyNumberFormat="1" applyFont="1" applyFill="1" applyBorder="1" applyAlignment="1" quotePrefix="0">
      <alignment horizontal="left" wrapText="1"/>
    </xf>
    <xf fontId="6" fillId="4" borderId="1" numFmtId="162" xfId="0" applyNumberFormat="1" applyFont="1" applyFill="1" applyBorder="1" applyAlignment="1" quotePrefix="0">
      <alignment horizontal="left" wrapText="1"/>
    </xf>
    <xf fontId="6" fillId="4" borderId="0" numFmtId="161" xfId="0" applyNumberFormat="1" applyFont="1" applyFill="1" applyAlignment="1" quotePrefix="0">
      <alignment horizontal="center"/>
    </xf>
    <xf fontId="13" fillId="4" borderId="1" numFmtId="162" xfId="0" applyNumberFormat="1" applyFont="1" applyFill="1" applyBorder="1" applyAlignment="1" quotePrefix="0">
      <alignment horizontal="left" wrapText="1"/>
    </xf>
    <xf fontId="6" fillId="4" borderId="1" numFmtId="160" xfId="0" applyNumberFormat="1" applyFont="1" applyFill="1" applyBorder="1" applyAlignment="1" quotePrefix="0">
      <alignment horizontal="justify" wrapText="1"/>
    </xf>
    <xf fontId="6" fillId="0" borderId="1" numFmtId="4" xfId="0" applyNumberFormat="1" applyFont="1" applyBorder="1" applyAlignment="1" quotePrefix="0">
      <alignment horizontal="center"/>
    </xf>
    <xf fontId="6" fillId="4" borderId="1" numFmtId="162" xfId="0" applyNumberFormat="1" applyFont="1" applyFill="1" applyBorder="1" applyAlignment="1" quotePrefix="0">
      <alignment wrapText="1"/>
    </xf>
    <xf fontId="0" fillId="4" borderId="4" numFmtId="160" xfId="0" applyNumberFormat="1" applyFill="1" applyBorder="1" quotePrefix="0"/>
    <xf fontId="6" fillId="4" borderId="1" numFmtId="162" xfId="0" applyNumberFormat="1" applyFont="1" applyFill="1" applyBorder="1" applyAlignment="1" quotePrefix="0">
      <alignment horizontal="center" wrapText="1"/>
    </xf>
    <xf fontId="6" fillId="0" borderId="0" numFmtId="161" xfId="0" applyNumberFormat="1" applyFont="1" applyAlignment="1" quotePrefix="0">
      <alignment horizontal="center"/>
    </xf>
    <xf fontId="6" fillId="0" borderId="1" numFmtId="160" xfId="0" applyNumberFormat="1" applyFont="1" applyBorder="1" quotePrefix="0"/>
    <xf fontId="12" fillId="0" borderId="1" numFmtId="160" xfId="0" applyNumberFormat="1" applyFont="1" applyBorder="1" applyAlignment="1" quotePrefix="0">
      <alignment wrapText="1"/>
    </xf>
    <xf fontId="6" fillId="0" borderId="1" numFmtId="160" xfId="0" applyNumberFormat="1" applyFont="1" applyBorder="1" applyAlignment="1" quotePrefix="0">
      <alignment horizontal="left" wrapText="1"/>
    </xf>
    <xf fontId="6" fillId="0" borderId="1" numFmtId="161" xfId="0" applyNumberFormat="1" applyFont="1" applyBorder="1" applyAlignment="1" quotePrefix="0">
      <alignment horizontal="center" wrapText="1"/>
    </xf>
    <xf fontId="6" fillId="0" borderId="1" numFmtId="162" xfId="0" applyNumberFormat="1" applyFont="1" applyBorder="1" applyAlignment="1" quotePrefix="0">
      <alignment horizontal="center" wrapText="1"/>
    </xf>
    <xf fontId="6" fillId="0" borderId="0" numFmtId="161" xfId="0" applyNumberFormat="1" applyFont="1" applyAlignment="1" quotePrefix="0">
      <alignment horizontal="center" wrapText="1"/>
    </xf>
    <xf fontId="14" fillId="0" borderId="5" numFmtId="165" xfId="0" applyNumberFormat="1" applyFont="1" applyBorder="1" applyAlignment="1" quotePrefix="0">
      <alignment horizontal="left" vertical="top" wrapText="1"/>
    </xf>
    <xf fontId="6" fillId="0" borderId="1" numFmtId="160" xfId="0" applyNumberFormat="1" applyFont="1" applyBorder="1" applyAlignment="1" quotePrefix="0">
      <alignment wrapText="1"/>
    </xf>
    <xf fontId="6" fillId="4" borderId="1" numFmtId="161" xfId="0" applyNumberFormat="1" applyFont="1" applyFill="1" applyBorder="1" applyAlignment="1" quotePrefix="0">
      <alignment horizontal="center" wrapText="1"/>
    </xf>
    <xf fontId="6" fillId="4" borderId="6" numFmtId="162" xfId="0" applyNumberFormat="1" applyFont="1" applyFill="1" applyBorder="1" applyAlignment="1" quotePrefix="0">
      <alignment horizontal="center" wrapText="1"/>
    </xf>
    <xf fontId="6" fillId="4" borderId="7" numFmtId="4" xfId="0" applyNumberFormat="1" applyFont="1" applyFill="1" applyBorder="1" applyAlignment="1" quotePrefix="0">
      <alignment horizontal="center"/>
    </xf>
    <xf fontId="15" fillId="4" borderId="8" numFmtId="165" xfId="0" applyNumberFormat="1" applyFont="1" applyFill="1" applyBorder="1" applyAlignment="1" quotePrefix="0">
      <alignment horizontal="left" vertical="top" wrapText="1"/>
    </xf>
    <xf fontId="11" fillId="3" borderId="1" numFmtId="160" xfId="0" applyNumberFormat="1" applyFont="1" applyFill="1" applyBorder="1" quotePrefix="0"/>
    <xf fontId="11" fillId="3" borderId="1" numFmtId="161" xfId="0" applyNumberFormat="1" applyFont="1" applyFill="1" applyBorder="1" applyAlignment="1" quotePrefix="0">
      <alignment horizontal="center"/>
    </xf>
    <xf fontId="6" fillId="3" borderId="9" numFmtId="162" xfId="0" applyNumberFormat="1" applyFont="1" applyFill="1" applyBorder="1" quotePrefix="0"/>
    <xf fontId="12" fillId="2" borderId="1" numFmtId="160" xfId="0" applyNumberFormat="1" applyFont="1" applyFill="1" applyBorder="1" applyAlignment="1" quotePrefix="0">
      <alignment wrapText="1"/>
    </xf>
    <xf fontId="13" fillId="0" borderId="8" numFmtId="165" xfId="0" applyNumberFormat="1" applyFont="1" applyBorder="1" applyAlignment="1" quotePrefix="0">
      <alignment horizontal="justify" vertical="top" wrapText="1"/>
    </xf>
    <xf fontId="6" fillId="2" borderId="6" numFmtId="160" xfId="0" applyNumberFormat="1" applyFont="1" applyFill="1" applyBorder="1" applyAlignment="1" quotePrefix="0">
      <alignment horizontal="center" wrapText="1"/>
    </xf>
    <xf fontId="6" fillId="2" borderId="7" numFmtId="160" xfId="0" applyNumberFormat="1" applyFont="1" applyFill="1" applyBorder="1" applyAlignment="1" quotePrefix="0">
      <alignment horizontal="left" wrapText="1"/>
    </xf>
    <xf fontId="6" fillId="2" borderId="8" numFmtId="160" xfId="0" applyNumberFormat="1" applyFont="1" applyFill="1" applyBorder="1" applyAlignment="1" quotePrefix="0">
      <alignment horizontal="center" wrapText="1"/>
    </xf>
    <xf fontId="6" fillId="2" borderId="3" numFmtId="161" xfId="0" applyNumberFormat="1" applyFont="1" applyFill="1" applyBorder="1" applyAlignment="1" quotePrefix="0">
      <alignment horizontal="center"/>
    </xf>
    <xf fontId="6" fillId="2" borderId="0" numFmtId="4" xfId="0" applyNumberFormat="1" applyFont="1" applyFill="1" applyAlignment="1" quotePrefix="0">
      <alignment horizontal="center"/>
    </xf>
    <xf fontId="6" fillId="2" borderId="0" numFmtId="160" xfId="0" applyNumberFormat="1" applyFont="1" applyFill="1" applyAlignment="1" quotePrefix="0">
      <alignment horizontal="center" wrapText="1"/>
    </xf>
    <xf fontId="6" fillId="2" borderId="1" numFmtId="162" xfId="0" applyNumberFormat="1" applyFont="1" applyFill="1" applyBorder="1" applyAlignment="1" quotePrefix="0">
      <alignment wrapText="1"/>
    </xf>
    <xf fontId="6" fillId="0" borderId="1" numFmtId="0" xfId="0" applyFont="1" applyBorder="1" applyAlignment="1" quotePrefix="0">
      <alignment horizontal="left" vertical="top" wrapText="1"/>
    </xf>
    <xf fontId="6" fillId="2" borderId="0" numFmtId="161" xfId="0" applyNumberFormat="1" applyFont="1" applyFill="1" applyAlignment="1" quotePrefix="0">
      <alignment horizontal="center"/>
    </xf>
    <xf fontId="6" fillId="2" borderId="1" numFmtId="160" xfId="0" applyNumberFormat="1" applyFont="1" applyFill="1" applyBorder="1" applyAlignment="1" quotePrefix="0">
      <alignment horizontal="justify" wrapText="1"/>
    </xf>
    <xf fontId="16" fillId="0" borderId="0" numFmtId="0" xfId="0" applyFont="1" quotePrefix="0"/>
    <xf fontId="17" fillId="0" borderId="1" numFmtId="160" xfId="0" applyNumberFormat="1" applyFont="1" applyBorder="1" quotePrefix="0"/>
    <xf fontId="17" fillId="0" borderId="1" numFmtId="0" xfId="0" applyFont="1" applyBorder="1" applyAlignment="1" quotePrefix="0">
      <alignment horizontal="left" vertical="top" wrapText="1"/>
    </xf>
    <xf fontId="17" fillId="0" borderId="1" numFmtId="160" xfId="0" applyNumberFormat="1" applyFont="1" applyBorder="1" applyAlignment="1" quotePrefix="0">
      <alignment horizontal="center" vertical="top" wrapText="1"/>
    </xf>
    <xf fontId="17" fillId="0" borderId="1" numFmtId="161" xfId="0" applyNumberFormat="1" applyFont="1" applyBorder="1" applyAlignment="1" quotePrefix="0">
      <alignment horizontal="center"/>
    </xf>
    <xf fontId="17" fillId="0" borderId="1" numFmtId="4" xfId="0" applyNumberFormat="1" applyFont="1" applyBorder="1" applyAlignment="1" quotePrefix="0">
      <alignment horizontal="center"/>
    </xf>
    <xf fontId="17" fillId="0" borderId="1" numFmtId="162" xfId="0" applyNumberFormat="1" applyFont="1" applyBorder="1" quotePrefix="0"/>
    <xf fontId="6" fillId="5" borderId="1" numFmtId="160" xfId="0" applyNumberFormat="1" applyFont="1" applyFill="1" applyBorder="1" applyAlignment="1" quotePrefix="0">
      <alignment horizontal="center" wrapText="1"/>
    </xf>
    <xf fontId="6" fillId="5" borderId="1" numFmtId="4" xfId="0" applyNumberFormat="1" applyFont="1" applyFill="1" applyBorder="1" applyAlignment="1" quotePrefix="0">
      <alignment horizontal="center"/>
    </xf>
    <xf fontId="11" fillId="0" borderId="1" numFmtId="160" xfId="0" applyNumberFormat="1" applyFont="1" applyBorder="1" quotePrefix="0"/>
    <xf fontId="6" fillId="0" borderId="2" numFmtId="160" xfId="0" applyNumberFormat="1" applyFont="1" applyBorder="1" applyAlignment="1" quotePrefix="0">
      <alignment horizontal="left" wrapText="1"/>
    </xf>
    <xf fontId="6" fillId="0" borderId="3" numFmtId="160" xfId="0" applyNumberFormat="1" applyFont="1" applyBorder="1" applyAlignment="1" quotePrefix="0">
      <alignment horizontal="left" wrapText="1"/>
    </xf>
    <xf fontId="12" fillId="0" borderId="1" numFmtId="160" xfId="0" applyNumberFormat="1" applyFont="1" applyBorder="1" applyAlignment="1" quotePrefix="0">
      <alignment horizontal="justify" wrapText="1"/>
    </xf>
    <xf fontId="6" fillId="0" borderId="1" numFmtId="160" xfId="0" applyNumberFormat="1" applyFont="1" applyBorder="1" applyAlignment="1" quotePrefix="0">
      <alignment horizontal="center" wrapText="1"/>
    </xf>
    <xf fontId="6" fillId="0" borderId="1" numFmtId="162" xfId="0" applyNumberFormat="1" applyFont="1" applyBorder="1" quotePrefix="0"/>
    <xf fontId="6" fillId="0" borderId="1" numFmtId="2" xfId="0" applyNumberFormat="1" applyFont="1" applyBorder="1" applyAlignment="1" quotePrefix="0">
      <alignment wrapText="1"/>
    </xf>
    <xf fontId="6" fillId="0" borderId="1" numFmtId="162" xfId="0" applyNumberFormat="1" applyFont="1" applyBorder="1" applyAlignment="1" quotePrefix="0">
      <alignment wrapText="1"/>
    </xf>
    <xf fontId="12" fillId="0" borderId="1" numFmtId="160" xfId="0" applyNumberFormat="1" applyFont="1" applyBorder="1" applyAlignment="1" quotePrefix="0">
      <alignment horizontal="justify" vertical="center" wrapText="1"/>
    </xf>
    <xf fontId="6" fillId="0" borderId="1" numFmtId="160" xfId="0" applyNumberFormat="1" applyFont="1" applyBorder="1" applyAlignment="1" quotePrefix="0">
      <alignment horizontal="justify" wrapText="1"/>
    </xf>
    <xf fontId="6" fillId="0" borderId="1" numFmtId="166" xfId="0" applyNumberFormat="1" applyFont="1" applyBorder="1" applyAlignment="1" quotePrefix="0">
      <alignment horizontal="center"/>
    </xf>
    <xf fontId="6" fillId="0" borderId="6" numFmtId="162" xfId="0" applyNumberFormat="1" applyFont="1" applyBorder="1" applyAlignment="1" quotePrefix="0">
      <alignment wrapText="1"/>
    </xf>
    <xf fontId="6" fillId="0" borderId="7" numFmtId="4" xfId="0" applyNumberFormat="1" applyFont="1" applyBorder="1" applyAlignment="1" quotePrefix="0">
      <alignment horizontal="center"/>
    </xf>
    <xf fontId="18" fillId="0" borderId="8" numFmtId="165" xfId="0" applyNumberFormat="1" applyFont="1" applyBorder="1" applyAlignment="1" quotePrefix="0">
      <alignment horizontal="left" vertical="top" wrapText="1"/>
    </xf>
    <xf fontId="6" fillId="0" borderId="9" numFmtId="162" xfId="0" applyNumberFormat="1" applyFont="1" applyBorder="1" applyAlignment="1" quotePrefix="0">
      <alignment wrapText="1"/>
    </xf>
    <xf fontId="6" fillId="0" borderId="1" numFmtId="4" xfId="0" applyNumberFormat="1" applyFont="1" applyBorder="1" applyAlignment="1" quotePrefix="0">
      <alignment horizontal="center" wrapText="1"/>
    </xf>
    <xf fontId="9" fillId="0" borderId="1" numFmtId="160" xfId="0" applyNumberFormat="1" applyFont="1" applyBorder="1" quotePrefix="0"/>
    <xf fontId="6" fillId="4" borderId="1" numFmtId="162" xfId="0" applyNumberFormat="1" applyFont="1" applyFill="1" applyBorder="1" applyAlignment="1" quotePrefix="0">
      <alignment vertical="top" wrapText="1"/>
      <protection hidden="0" locked="1"/>
    </xf>
    <xf fontId="6" fillId="0" borderId="6" numFmtId="161" xfId="0" applyNumberFormat="1" applyFont="1" applyBorder="1" applyAlignment="1" quotePrefix="0">
      <alignment horizontal="center" wrapText="1"/>
    </xf>
    <xf fontId="6" fillId="0" borderId="6" numFmtId="4" xfId="0" applyNumberFormat="1" applyFont="1" applyBorder="1" applyAlignment="1" quotePrefix="0">
      <alignment horizontal="center" wrapText="1"/>
    </xf>
    <xf fontId="6" fillId="0" borderId="1" numFmtId="162" xfId="0" applyNumberFormat="1" applyFont="1" applyBorder="1" applyAlignment="1" quotePrefix="0">
      <alignment horizontal="left" wrapText="1"/>
    </xf>
    <xf fontId="6" fillId="0" borderId="0" numFmtId="160" xfId="0" applyNumberFormat="1" applyFont="1" applyAlignment="1" quotePrefix="0">
      <alignment horizontal="center" wrapText="1"/>
    </xf>
    <xf fontId="19" fillId="2" borderId="8" numFmtId="167" xfId="0" applyNumberFormat="1" applyFont="1" applyFill="1" applyBorder="1" applyAlignment="1" quotePrefix="0">
      <alignment horizontal="right" wrapText="1"/>
    </xf>
    <xf fontId="6" fillId="0" borderId="8" numFmtId="4" xfId="0" applyNumberFormat="1" applyFont="1" applyBorder="1" applyAlignment="1" quotePrefix="0">
      <alignment horizontal="center" wrapText="1"/>
    </xf>
    <xf fontId="6" fillId="4" borderId="1" numFmtId="166" xfId="0" applyNumberFormat="1" applyFont="1" applyFill="1" applyBorder="1" applyAlignment="1" quotePrefix="0">
      <alignment horizontal="center" wrapText="1"/>
      <protection hidden="0" locked="1"/>
    </xf>
    <xf fontId="6" fillId="0" borderId="3" numFmtId="4" xfId="0" applyNumberFormat="1" applyFont="1" applyBorder="1" applyAlignment="1" quotePrefix="0">
      <alignment horizontal="center"/>
    </xf>
    <xf fontId="14" fillId="2" borderId="8" numFmtId="165" xfId="0" applyNumberFormat="1" applyFont="1" applyFill="1" applyBorder="1" applyAlignment="1" quotePrefix="0">
      <alignment horizontal="left" vertical="top" wrapText="1"/>
    </xf>
    <xf fontId="6" fillId="0" borderId="10" numFmtId="168" xfId="0" applyNumberFormat="1" applyFont="1" applyBorder="1" applyAlignment="1" quotePrefix="0">
      <alignment horizontal="center"/>
    </xf>
    <xf fontId="6" fillId="0" borderId="9" numFmtId="161" xfId="0" applyNumberFormat="1" applyFont="1" applyBorder="1" applyAlignment="1" quotePrefix="0">
      <alignment horizontal="center"/>
    </xf>
    <xf fontId="6" fillId="0" borderId="11" numFmtId="161" xfId="0" applyNumberFormat="1" applyFont="1" applyBorder="1" applyAlignment="1" quotePrefix="0">
      <alignment horizontal="center"/>
    </xf>
    <xf fontId="6" fillId="0" borderId="9" numFmtId="4" xfId="0" applyNumberFormat="1" applyFont="1" applyBorder="1" applyAlignment="1" quotePrefix="0">
      <alignment horizontal="center"/>
    </xf>
    <xf fontId="6" fillId="0" borderId="1" numFmtId="162" xfId="0" applyNumberFormat="1" applyFont="1" applyBorder="1" applyAlignment="1" quotePrefix="0">
      <alignment vertical="top" wrapText="1"/>
      <protection hidden="0" locked="1"/>
    </xf>
    <xf fontId="20" fillId="0" borderId="1" numFmtId="162" xfId="0" applyNumberFormat="1" applyFont="1" applyBorder="1" applyAlignment="1" quotePrefix="0">
      <alignment vertical="top" wrapText="1"/>
    </xf>
    <xf fontId="2" fillId="2" borderId="1" numFmtId="160" xfId="0" applyNumberFormat="1" applyFont="1" applyFill="1" applyBorder="1" quotePrefix="0"/>
    <xf fontId="3" fillId="2" borderId="1" numFmtId="160" xfId="0" applyNumberFormat="1" applyFont="1" applyFill="1" applyBorder="1" applyAlignment="1" quotePrefix="0">
      <alignment wrapText="1"/>
    </xf>
    <xf fontId="3" fillId="2" borderId="1" numFmtId="160" xfId="0" applyNumberFormat="1" applyFont="1" applyFill="1" applyBorder="1" applyAlignment="1" quotePrefix="0">
      <alignment horizontal="center" wrapText="1"/>
    </xf>
    <xf fontId="3" fillId="2" borderId="1" numFmtId="161" xfId="0" applyNumberFormat="1" applyFont="1" applyFill="1" applyBorder="1" applyAlignment="1" quotePrefix="0">
      <alignment horizontal="center"/>
    </xf>
    <xf fontId="3" fillId="2" borderId="1" numFmtId="4" xfId="0" applyNumberFormat="1" applyFont="1" applyFill="1" applyBorder="1" applyAlignment="1" quotePrefix="0">
      <alignment horizontal="center"/>
    </xf>
    <xf fontId="3" fillId="2" borderId="1" numFmtId="162" xfId="0" applyNumberFormat="1" applyFont="1" applyFill="1" applyBorder="1" applyAlignment="1" quotePrefix="0">
      <alignment wrapText="1"/>
    </xf>
    <xf fontId="3" fillId="2" borderId="1" numFmtId="160" xfId="0" applyNumberFormat="1" applyFont="1" applyFill="1" applyBorder="1" applyAlignment="1" quotePrefix="0">
      <alignment horizontal="left" wrapText="1"/>
    </xf>
    <xf fontId="3" fillId="2" borderId="1" numFmtId="4" xfId="0" applyNumberFormat="1" applyFont="1" applyFill="1" applyBorder="1" applyAlignment="1" quotePrefix="0">
      <alignment horizontal="center" wrapText="1"/>
    </xf>
    <xf fontId="1" fillId="0" borderId="12" numFmtId="160" xfId="0" applyNumberFormat="1" applyFont="1" applyBorder="1" quotePrefix="0"/>
    <xf fontId="6" fillId="0" borderId="1" numFmtId="160" xfId="0" applyNumberFormat="1" applyFont="1" applyBorder="1" applyAlignment="1" quotePrefix="0">
      <alignment horizontal="justify"/>
    </xf>
    <xf fontId="11" fillId="3" borderId="1" numFmtId="160" xfId="0" applyNumberFormat="1" applyFont="1" applyFill="1" applyBorder="1" applyAlignment="1" quotePrefix="0">
      <alignment horizontal="justify" wrapText="1"/>
    </xf>
    <xf fontId="6" fillId="3" borderId="1" numFmtId="160" xfId="0" applyNumberFormat="1" applyFont="1" applyFill="1" applyBorder="1" applyAlignment="1" quotePrefix="0">
      <alignment horizontal="center" wrapText="1"/>
    </xf>
    <xf fontId="11" fillId="3" borderId="1" numFmtId="4" xfId="0" applyNumberFormat="1" applyFont="1" applyFill="1" applyBorder="1" applyAlignment="1" quotePrefix="0">
      <alignment horizontal="center" wrapText="1"/>
    </xf>
    <xf fontId="6" fillId="3" borderId="1" numFmtId="4" xfId="0" applyNumberFormat="1" applyFont="1" applyFill="1" applyBorder="1" applyAlignment="1" quotePrefix="0">
      <alignment horizontal="center" wrapText="1"/>
    </xf>
    <xf fontId="6" fillId="3" borderId="1" numFmtId="162" xfId="0" applyNumberFormat="1" applyFont="1" applyFill="1" applyBorder="1" quotePrefix="0"/>
    <xf fontId="12" fillId="2" borderId="1" numFmtId="160" xfId="0" applyNumberFormat="1" applyFont="1" applyFill="1" applyBorder="1" applyAlignment="1" quotePrefix="0">
      <alignment horizontal="justify" wrapText="1"/>
    </xf>
    <xf fontId="6" fillId="2" borderId="1" numFmtId="4" xfId="0" applyNumberFormat="1" applyFont="1" applyFill="1" applyBorder="1" applyAlignment="1" quotePrefix="0">
      <alignment horizontal="center" wrapText="1"/>
    </xf>
    <xf fontId="6" fillId="2" borderId="1" numFmtId="161" xfId="0" applyNumberFormat="1" applyFont="1" applyFill="1" applyBorder="1" applyAlignment="1" quotePrefix="0">
      <alignment horizontal="center" wrapText="1"/>
    </xf>
    <xf fontId="6" fillId="2" borderId="13" numFmtId="160" xfId="0" applyNumberFormat="1" applyFont="1" applyFill="1" applyBorder="1" applyAlignment="1" quotePrefix="0">
      <alignment wrapText="1"/>
    </xf>
    <xf fontId="6" fillId="2" borderId="1" numFmtId="169" xfId="0" applyNumberFormat="1" applyFont="1" applyFill="1" applyBorder="1" applyAlignment="1" quotePrefix="0">
      <alignment horizontal="center"/>
    </xf>
    <xf fontId="6" fillId="2" borderId="4" numFmtId="160" xfId="0" applyNumberFormat="1" applyFont="1" applyFill="1" applyBorder="1" applyAlignment="1" quotePrefix="0">
      <alignment wrapText="1"/>
    </xf>
    <xf fontId="6" fillId="2" borderId="6" numFmtId="162" xfId="0" applyNumberFormat="1" applyFont="1" applyFill="1" applyBorder="1" applyAlignment="1" quotePrefix="0">
      <alignment wrapText="1"/>
    </xf>
    <xf fontId="9" fillId="2" borderId="7" numFmtId="160" xfId="0" applyNumberFormat="1" applyFont="1" applyFill="1" applyBorder="1" quotePrefix="0"/>
    <xf fontId="6" fillId="2" borderId="8" numFmtId="160" xfId="0" applyNumberFormat="1" applyFont="1" applyFill="1" applyBorder="1" applyAlignment="1" quotePrefix="0">
      <alignment horizontal="justify" wrapText="1"/>
    </xf>
    <xf fontId="6" fillId="2" borderId="3" numFmtId="160" xfId="0" applyNumberFormat="1" applyFont="1" applyFill="1" applyBorder="1" applyAlignment="1" quotePrefix="0">
      <alignment horizontal="center" wrapText="1"/>
    </xf>
    <xf fontId="6" fillId="2" borderId="7" numFmtId="4" xfId="0" applyNumberFormat="1" applyFont="1" applyFill="1" applyBorder="1" applyAlignment="1" quotePrefix="0">
      <alignment horizontal="center"/>
    </xf>
    <xf fontId="21" fillId="0" borderId="1" numFmtId="4" xfId="0" applyNumberFormat="1" applyFont="1" applyBorder="1" applyAlignment="1" quotePrefix="0">
      <alignment horizontal="left" vertical="top" wrapText="1"/>
      <protection hidden="0" locked="1"/>
    </xf>
    <xf fontId="12" fillId="2" borderId="9" numFmtId="160" xfId="0" applyNumberFormat="1" applyFont="1" applyFill="1" applyBorder="1" applyAlignment="1" quotePrefix="0">
      <alignment horizontal="justify"/>
    </xf>
    <xf fontId="6" fillId="2" borderId="9" numFmtId="162" xfId="0" applyNumberFormat="1" applyFont="1" applyFill="1" applyBorder="1" applyAlignment="1" quotePrefix="0">
      <alignment wrapText="1"/>
    </xf>
    <xf fontId="6" fillId="2" borderId="0" numFmtId="161" xfId="0" applyNumberFormat="1" applyFont="1" applyFill="1" applyAlignment="1" quotePrefix="0">
      <alignment horizontal="center" wrapText="1"/>
    </xf>
    <xf fontId="4" fillId="0" borderId="0" numFmtId="170" xfId="0" applyNumberFormat="1" applyFont="1" quotePrefix="0"/>
    <xf fontId="22" fillId="2" borderId="1" numFmtId="162" xfId="0" applyNumberFormat="1" applyFont="1" applyFill="1" applyBorder="1" applyAlignment="1" quotePrefix="0">
      <alignment wrapText="1"/>
    </xf>
    <xf fontId="4" fillId="0" borderId="0" numFmtId="9" xfId="0" applyNumberFormat="1" applyFont="1" quotePrefix="0"/>
    <xf fontId="6" fillId="2" borderId="0" numFmtId="160" xfId="0" applyNumberFormat="1" applyFont="1" applyFill="1" applyAlignment="1" quotePrefix="0">
      <alignment wrapText="1"/>
    </xf>
    <xf fontId="23" fillId="2" borderId="0" numFmtId="161" xfId="0" applyNumberFormat="1" applyFont="1" applyFill="1" applyAlignment="1" quotePrefix="0">
      <alignment wrapText="1"/>
    </xf>
    <xf fontId="23" fillId="2" borderId="0" numFmtId="4" xfId="0" applyNumberFormat="1" applyFont="1" applyFill="1" applyAlignment="1" quotePrefix="0">
      <alignment horizontal="center" wrapText="1"/>
    </xf>
    <xf fontId="23" fillId="2" borderId="0" numFmtId="4" xfId="0" applyNumberFormat="1" applyFont="1" applyFill="1" applyAlignment="1" quotePrefix="0">
      <alignment wrapText="1"/>
    </xf>
    <xf fontId="6" fillId="2" borderId="0" numFmtId="162" xfId="0" applyNumberFormat="1" applyFont="1" applyFill="1" applyAlignment="1" quotePrefix="0">
      <alignment wrapText="1"/>
    </xf>
    <xf fontId="5" fillId="2" borderId="0" numFmtId="160" xfId="0" applyNumberFormat="1" applyFont="1" applyFill="1" applyAlignment="1" quotePrefix="0">
      <alignment horizontal="left" wrapText="1"/>
    </xf>
    <xf fontId="5" fillId="2" borderId="0" numFmtId="161" xfId="0" applyNumberFormat="1" applyFont="1" applyFill="1" applyAlignment="1" quotePrefix="0">
      <alignment wrapText="1"/>
    </xf>
    <xf fontId="5" fillId="2" borderId="0" numFmtId="4" xfId="0" applyNumberFormat="1" applyFont="1" applyFill="1" applyAlignment="1" quotePrefix="0">
      <alignment wrapText="1"/>
    </xf>
    <xf fontId="24" fillId="0" borderId="0" numFmtId="0" xfId="0" applyFont="1" quotePrefix="0"/>
    <xf fontId="24" fillId="2" borderId="0" numFmtId="160" xfId="0" applyNumberFormat="1" applyFont="1" applyFill="1" quotePrefix="0"/>
    <xf fontId="24" fillId="0" borderId="0" numFmtId="0" xfId="0" applyFont="1" applyAlignment="1" quotePrefix="0">
      <alignment horizontal="left"/>
    </xf>
    <xf fontId="25" fillId="2" borderId="0" numFmtId="160" xfId="0" applyNumberFormat="1" applyFont="1" applyFill="1" quotePrefix="0"/>
    <xf fontId="1" fillId="0" borderId="0" numFmtId="162" xfId="0" applyNumberFormat="1" applyFont="1" quotePrefix="0"/>
    <xf fontId="5" fillId="0" borderId="0" numFmtId="0" xfId="0" applyFont="1" applyAlignment="1" quotePrefix="0">
      <alignment horizontal="center" vertical="top" wrapText="1"/>
    </xf>
    <xf fontId="4" fillId="0" borderId="0" numFmtId="0" xfId="0" applyFont="1" applyAlignment="1" quotePrefix="0">
      <alignment horizontal="center" vertical="top" wrapText="1"/>
    </xf>
    <xf fontId="26" fillId="0" borderId="0" numFmtId="0" xfId="0" applyFont="1" quotePrefix="0"/>
    <xf fontId="26" fillId="0" borderId="0" numFmtId="162" xfId="0" applyNumberFormat="1" applyFont="1" quotePrefix="0"/>
    <xf fontId="27" fillId="0" borderId="0" numFmtId="161" xfId="0" applyNumberFormat="1" applyFont="1" applyAlignment="1" quotePrefix="0">
      <alignment horizontal="center" vertical="top" wrapText="1"/>
    </xf>
    <xf fontId="1" fillId="0" borderId="0" numFmtId="161" xfId="0" applyNumberFormat="1" applyFont="1" quotePrefix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showRuler="1" zoomScale="100" workbookViewId="0">
      <pane xSplit="6" ySplit="6" topLeftCell="G7" activePane="bottomRight" state="frozen"/>
      <selection activeCell="A1" activeCellId="0" sqref="A1"/>
    </sheetView>
  </sheetViews>
  <sheetFormatPr baseColWidth="8" defaultColWidth="9.1406253092569294" defaultRowHeight="15" customHeight="1"/>
  <cols>
    <col customWidth="1" min="1" max="1" style="1" width="5.8515624273114097"/>
    <col customWidth="1" min="2" max="2" style="2" width="39.647323697966002"/>
    <col customWidth="1" min="3" max="3" style="2" width="9.4322461530341606"/>
    <col customWidth="1" min="4" max="4" style="3" width="14.4218744052751"/>
    <col customWidth="1" min="5" max="5" style="4" width="8"/>
    <col customWidth="1" min="6" max="6" style="3" width="17.574218532595001"/>
    <col customWidth="1" min="7" max="7" style="3" width="13.710937963885399"/>
    <col customWidth="1" min="8" max="8" style="4" width="6.8515625964775904"/>
    <col customWidth="1" min="9" max="9" style="3" width="12.5742183634288"/>
    <col customWidth="1" min="10" max="10" style="4" width="5.7109372872206601"/>
    <col customWidth="1" min="11" max="11" style="5" width="34.783858230619899"/>
    <col customWidth="1" min="12" max="12" style="6" width="10.5099781826376"/>
    <col customWidth="1" min="13" max="13" style="6" width="10.3769404841232"/>
    <col customWidth="1" min="14" max="14" style="6" width="9.0465634989791699"/>
    <col customWidth="1" min="15" max="257" style="6" width="9.1406253092569294"/>
  </cols>
  <sheetData>
    <row r="1" s="7" customFormat="1" ht="15.75" customHeight="1">
      <c r="A1" s="8"/>
      <c r="B1" s="9"/>
      <c r="C1" s="9"/>
      <c r="D1" s="10"/>
      <c r="E1" s="11"/>
      <c r="F1" s="10"/>
      <c r="G1" s="10"/>
      <c r="H1" s="12"/>
      <c r="I1" s="13" t="s">
        <v>0</v>
      </c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</row>
    <row r="2" s="7" customFormat="1" ht="23.2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  <c r="L2" s="14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s="7" customFormat="1" ht="27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6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s="7" customFormat="1" ht="0.75" customHeight="1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6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s="7" customFormat="1" ht="10.5" customHeight="1">
      <c r="A5" s="20"/>
      <c r="B5" s="21"/>
      <c r="C5" s="21"/>
      <c r="D5" s="22"/>
      <c r="E5" s="23"/>
      <c r="F5" s="22"/>
      <c r="G5" s="22"/>
      <c r="H5" s="24"/>
      <c r="I5" s="22"/>
      <c r="J5" s="25"/>
      <c r="K5" s="26" t="s">
        <v>4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s="27" customFormat="1" ht="119.2" customHeight="1">
      <c r="A6" s="28" t="s">
        <v>5</v>
      </c>
      <c r="B6" s="28" t="s">
        <v>6</v>
      </c>
      <c r="C6" s="28" t="s">
        <v>7</v>
      </c>
      <c r="D6" s="29" t="s">
        <v>8</v>
      </c>
      <c r="E6" s="30" t="s">
        <v>9</v>
      </c>
      <c r="F6" s="29" t="s">
        <v>10</v>
      </c>
      <c r="G6" s="29" t="s">
        <v>11</v>
      </c>
      <c r="H6" s="30" t="s">
        <v>12</v>
      </c>
      <c r="I6" s="29" t="s">
        <v>13</v>
      </c>
      <c r="J6" s="30" t="s">
        <v>14</v>
      </c>
      <c r="K6" s="31" t="s">
        <v>15</v>
      </c>
      <c r="L6" s="32"/>
      <c r="M6" s="32"/>
      <c r="N6" s="3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s="27" customFormat="1" ht="20.25" customHeight="1">
      <c r="A7" s="33" t="s">
        <v>16</v>
      </c>
      <c r="B7" s="34" t="s">
        <v>17</v>
      </c>
      <c r="C7" s="35" t="s">
        <v>18</v>
      </c>
      <c r="D7" s="36">
        <f>SUM(D9:D16)</f>
        <v>256018.79999999999</v>
      </c>
      <c r="E7" s="37">
        <f>SUM(E9:E16)</f>
        <v>0</v>
      </c>
      <c r="F7" s="36">
        <f>SUM(F9:F16)</f>
        <v>256018.79999999999</v>
      </c>
      <c r="G7" s="36">
        <f>SUM(G9:G16)</f>
        <v>254482.32094000001</v>
      </c>
      <c r="H7" s="37" t="s">
        <v>19</v>
      </c>
      <c r="I7" s="38">
        <f>SUM(I9:I16)</f>
        <v>254415.99479999999</v>
      </c>
      <c r="J7" s="37">
        <f>SUM(J9:J16)</f>
        <v>0</v>
      </c>
      <c r="K7" s="3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s="27" customFormat="1" ht="15.75">
      <c r="A8" s="40" t="s">
        <v>20</v>
      </c>
      <c r="B8" s="41"/>
      <c r="C8" s="41"/>
      <c r="D8" s="41"/>
      <c r="E8" s="41"/>
      <c r="F8" s="41"/>
      <c r="G8" s="41"/>
      <c r="H8" s="41"/>
      <c r="I8" s="41"/>
      <c r="J8" s="41"/>
      <c r="K8" s="42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s="27" customFormat="1" ht="33.75" customHeight="1">
      <c r="A9" s="43"/>
      <c r="B9" s="44" t="s">
        <v>21</v>
      </c>
      <c r="C9" s="45" t="s">
        <v>22</v>
      </c>
      <c r="D9" s="46">
        <f>SUM(D19, D34, D47, )</f>
        <v>92759.399999999994</v>
      </c>
      <c r="E9" s="47">
        <f>SUM(E34, E19, E47)</f>
        <v>0</v>
      </c>
      <c r="F9" s="46">
        <f>SUM(F19, F34, F47)</f>
        <v>92759.399999999994</v>
      </c>
      <c r="G9" s="46">
        <f>SUM(G19, G34, G47, )</f>
        <v>92586.768259999997</v>
      </c>
      <c r="H9" s="47" t="s">
        <v>23</v>
      </c>
      <c r="I9" s="46">
        <f>SUM(I19, I34, I47, )</f>
        <v>92584.268249999994</v>
      </c>
      <c r="J9" s="47">
        <f>SUM(J19, J34, J47)</f>
        <v>0</v>
      </c>
      <c r="K9" s="48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s="27" customFormat="1" ht="49.5" customHeight="1">
      <c r="A10" s="43"/>
      <c r="B10" s="44" t="s">
        <v>24</v>
      </c>
      <c r="C10" s="45" t="s">
        <v>22</v>
      </c>
      <c r="D10" s="46">
        <f>SUM(D51)</f>
        <v>460.79999999999995</v>
      </c>
      <c r="E10" s="47">
        <f>SUM(E51)</f>
        <v>0</v>
      </c>
      <c r="F10" s="46">
        <f>SUM(F51)</f>
        <v>460.80000000000001</v>
      </c>
      <c r="G10" s="46">
        <f>SUM(G51)</f>
        <v>460.73450000000003</v>
      </c>
      <c r="H10" s="47" t="s">
        <v>23</v>
      </c>
      <c r="I10" s="46">
        <f>SUM(I51)</f>
        <v>460.73450000000003</v>
      </c>
      <c r="J10" s="47">
        <f>SUM(J51)</f>
        <v>0</v>
      </c>
      <c r="K10" s="48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s="7" customFormat="1" ht="34.5" customHeight="1">
      <c r="A11" s="43"/>
      <c r="B11" s="44" t="s">
        <v>25</v>
      </c>
      <c r="C11" s="45" t="s">
        <v>22</v>
      </c>
      <c r="D11" s="46">
        <f>SUM(D85)</f>
        <v>350</v>
      </c>
      <c r="E11" s="47">
        <f>SUM(E85)</f>
        <v>0</v>
      </c>
      <c r="F11" s="46">
        <f>SUM(F85)</f>
        <v>350</v>
      </c>
      <c r="G11" s="46">
        <f>SUM(G85)</f>
        <v>350</v>
      </c>
      <c r="H11" s="47" t="s">
        <v>23</v>
      </c>
      <c r="I11" s="46">
        <f>SUM(I85)</f>
        <v>350</v>
      </c>
      <c r="J11" s="47">
        <f>SUM(J85)</f>
        <v>0</v>
      </c>
      <c r="K11" s="48"/>
      <c r="L11" s="14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s="27" customFormat="1" ht="38.200000000000003" customHeight="1">
      <c r="A12" s="43"/>
      <c r="B12" s="49" t="s">
        <v>26</v>
      </c>
      <c r="C12" s="45" t="s">
        <v>22</v>
      </c>
      <c r="D12" s="46">
        <f>SUM(D74)</f>
        <v>3585.0999999999999</v>
      </c>
      <c r="E12" s="47">
        <f>SUM(E74)</f>
        <v>0</v>
      </c>
      <c r="F12" s="46">
        <f>SUM(F74)</f>
        <v>3585.0999999999999</v>
      </c>
      <c r="G12" s="46">
        <f>SUM(G74)</f>
        <v>3585.06619</v>
      </c>
      <c r="H12" s="47" t="s">
        <v>23</v>
      </c>
      <c r="I12" s="46">
        <f>SUM(I74)</f>
        <v>3585.06619</v>
      </c>
      <c r="J12" s="47">
        <f>SUM(J74)</f>
        <v>0</v>
      </c>
      <c r="K12" s="48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s="27" customFormat="1" ht="46.450000000000003" customHeight="1">
      <c r="A13" s="43"/>
      <c r="B13" s="44" t="s">
        <v>27</v>
      </c>
      <c r="C13" s="45" t="s">
        <v>22</v>
      </c>
      <c r="D13" s="46">
        <f>SUM(D54, D30)</f>
        <v>39822.799999999996</v>
      </c>
      <c r="E13" s="47">
        <f>SUM(E54, E30)</f>
        <v>0</v>
      </c>
      <c r="F13" s="46">
        <f>SUM(F54, F30)</f>
        <v>39822.799999999996</v>
      </c>
      <c r="G13" s="46">
        <f>SUM(G54, G30)</f>
        <v>39640.274380000003</v>
      </c>
      <c r="H13" s="47" t="s">
        <v>23</v>
      </c>
      <c r="I13" s="46">
        <f>SUM(I54, I30)</f>
        <v>39576.448250000001</v>
      </c>
      <c r="J13" s="47">
        <f>SUM(J54, J30)</f>
        <v>0</v>
      </c>
      <c r="K13" s="48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s="27" customFormat="1" ht="60" customHeight="1">
      <c r="A14" s="43"/>
      <c r="B14" s="44" t="s">
        <v>28</v>
      </c>
      <c r="C14" s="45" t="s">
        <v>22</v>
      </c>
      <c r="D14" s="46">
        <f>SUM(D70)</f>
        <v>19220.5</v>
      </c>
      <c r="E14" s="47">
        <f>SUM(E70)</f>
        <v>0</v>
      </c>
      <c r="F14" s="46">
        <f>SUM(F70)</f>
        <v>19220.5</v>
      </c>
      <c r="G14" s="46">
        <f>SUM(G70)</f>
        <v>19051.343519999999</v>
      </c>
      <c r="H14" s="47" t="s">
        <v>23</v>
      </c>
      <c r="I14" s="46">
        <f>SUM(I70)</f>
        <v>19051.343519999999</v>
      </c>
      <c r="J14" s="47">
        <f>SUM(J70)</f>
        <v>0</v>
      </c>
      <c r="K14" s="48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s="7" customFormat="1" ht="48.700000000000003" customHeight="1">
      <c r="A15" s="43"/>
      <c r="B15" s="44" t="s">
        <v>29</v>
      </c>
      <c r="C15" s="45" t="s">
        <v>22</v>
      </c>
      <c r="D15" s="46">
        <f>SUM(D78)</f>
        <v>27548.799999999999</v>
      </c>
      <c r="E15" s="47">
        <v>0</v>
      </c>
      <c r="F15" s="46">
        <f>SUM(F78)</f>
        <v>27548.799999999999</v>
      </c>
      <c r="G15" s="46">
        <f>SUM(G78)</f>
        <v>26740.653020000002</v>
      </c>
      <c r="H15" s="47" t="s">
        <v>23</v>
      </c>
      <c r="I15" s="46">
        <f>SUM(I78)</f>
        <v>26740.653020000002</v>
      </c>
      <c r="J15" s="47">
        <v>0</v>
      </c>
      <c r="K15" s="48"/>
      <c r="L15" s="1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</row>
    <row r="16" s="50" customFormat="1" ht="46.5" customHeight="1">
      <c r="A16" s="51"/>
      <c r="B16" s="52" t="s">
        <v>30</v>
      </c>
      <c r="C16" s="53" t="s">
        <v>22</v>
      </c>
      <c r="D16" s="54">
        <f>SUM(D27)</f>
        <v>72271.399999999994</v>
      </c>
      <c r="E16" s="55">
        <f>SUM(E27)</f>
        <v>0</v>
      </c>
      <c r="F16" s="54">
        <f>SUM(F27)</f>
        <v>72271.399999999994</v>
      </c>
      <c r="G16" s="54">
        <f>SUM(G27)</f>
        <v>72067.481069999994</v>
      </c>
      <c r="H16" s="55" t="s">
        <v>23</v>
      </c>
      <c r="I16" s="54">
        <f>SUM(I27)</f>
        <v>72067.481069999994</v>
      </c>
      <c r="J16" s="55">
        <f>SUM(J27)</f>
        <v>0</v>
      </c>
      <c r="K16" s="56"/>
      <c r="L16" s="57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="58" customFormat="1" ht="39.75" customHeight="1">
      <c r="A17" s="59" t="s">
        <v>31</v>
      </c>
      <c r="B17" s="60" t="s">
        <v>32</v>
      </c>
      <c r="C17" s="61" t="s">
        <v>18</v>
      </c>
      <c r="D17" s="62">
        <f>SUM(D19, D27, D30)</f>
        <v>123942.20000000001</v>
      </c>
      <c r="E17" s="63">
        <f>SUM(E19, E27, E30)</f>
        <v>0</v>
      </c>
      <c r="F17" s="62">
        <f>SUM(F19, F27, F30)</f>
        <v>123942.20000000001</v>
      </c>
      <c r="G17" s="62">
        <f>SUM(G19, G27, G30)</f>
        <v>123565.53159999999</v>
      </c>
      <c r="H17" s="63" t="s">
        <v>19</v>
      </c>
      <c r="I17" s="62">
        <f>SUM(I19, I27, I30)</f>
        <v>123563.03158999998</v>
      </c>
      <c r="J17" s="63">
        <f>SUM(J19, J27+J30)</f>
        <v>0</v>
      </c>
      <c r="K17" s="64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  <c r="IW17" s="57"/>
    </row>
    <row r="18" s="27" customFormat="1" ht="14.25" customHeight="1">
      <c r="A18" s="65"/>
      <c r="B18" s="66" t="s">
        <v>33</v>
      </c>
      <c r="C18" s="67"/>
      <c r="D18" s="67"/>
      <c r="E18" s="67"/>
      <c r="F18" s="67"/>
      <c r="G18" s="67"/>
      <c r="H18" s="67"/>
      <c r="I18" s="67"/>
      <c r="J18" s="67"/>
      <c r="K18" s="68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s="7" customFormat="1" ht="37.450000000000003" customHeight="1">
      <c r="A19" s="69"/>
      <c r="B19" s="70" t="s">
        <v>34</v>
      </c>
      <c r="C19" s="66" t="s">
        <v>22</v>
      </c>
      <c r="D19" s="46">
        <f>SUM(D20, D24, D25, D26)</f>
        <v>51448.700000000004</v>
      </c>
      <c r="E19" s="47">
        <f>SUM(E25)</f>
        <v>0</v>
      </c>
      <c r="F19" s="46">
        <f>SUM(F20, F24, F25, F26)</f>
        <v>51448.700000000004</v>
      </c>
      <c r="G19" s="46">
        <f>SUM(G20, G24:G25:G26)</f>
        <v>51276.15926</v>
      </c>
      <c r="H19" s="47" t="s">
        <v>23</v>
      </c>
      <c r="I19" s="46">
        <f>SUM(I20, I24:I26)</f>
        <v>51273.659249999997</v>
      </c>
      <c r="J19" s="47">
        <f>SUM(J20:J26)</f>
        <v>0</v>
      </c>
      <c r="K19" s="48"/>
      <c r="L19" s="1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</row>
    <row r="20" s="7" customFormat="1" ht="36" customHeight="1">
      <c r="A20" s="69"/>
      <c r="B20" s="66" t="s">
        <v>35</v>
      </c>
      <c r="C20" s="66" t="s">
        <v>22</v>
      </c>
      <c r="D20" s="46">
        <f>D21</f>
        <v>51346.800000000003</v>
      </c>
      <c r="E20" s="47">
        <v>0</v>
      </c>
      <c r="F20" s="46">
        <f>F21</f>
        <v>51346.800000000003</v>
      </c>
      <c r="G20" s="71">
        <f>G21</f>
        <v>51174.324260000001</v>
      </c>
      <c r="H20" s="47" t="s">
        <v>23</v>
      </c>
      <c r="I20" s="46">
        <f>I21</f>
        <v>51171.824249999998</v>
      </c>
      <c r="J20" s="47">
        <v>0</v>
      </c>
      <c r="K20" s="72"/>
      <c r="L20" s="1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</row>
    <row r="21" s="7" customFormat="1" ht="94.450000000000003" customHeight="1">
      <c r="A21" s="69"/>
      <c r="B21" s="73" t="s">
        <v>36</v>
      </c>
      <c r="C21" s="66" t="s">
        <v>22</v>
      </c>
      <c r="D21" s="46">
        <f>SUM(D22:D23)</f>
        <v>51346.800000000003</v>
      </c>
      <c r="E21" s="47">
        <v>0</v>
      </c>
      <c r="F21" s="46">
        <f>SUM(F22:F23)</f>
        <v>51346.800000000003</v>
      </c>
      <c r="G21" s="46">
        <f>SUM(G22:G23)</f>
        <v>51174.324260000001</v>
      </c>
      <c r="H21" s="47" t="s">
        <v>23</v>
      </c>
      <c r="I21" s="46">
        <f>SUM(I22:I23)</f>
        <v>51171.824249999998</v>
      </c>
      <c r="J21" s="47">
        <v>0</v>
      </c>
      <c r="K21" s="72"/>
      <c r="L21" s="3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</row>
    <row r="22" s="50" customFormat="1" ht="25.5" customHeight="1">
      <c r="A22" s="74"/>
      <c r="B22" s="75" t="s">
        <v>37</v>
      </c>
      <c r="C22" s="66" t="s">
        <v>22</v>
      </c>
      <c r="D22" s="54">
        <v>0</v>
      </c>
      <c r="E22" s="47">
        <v>0</v>
      </c>
      <c r="F22" s="54">
        <v>0</v>
      </c>
      <c r="G22" s="54">
        <v>0</v>
      </c>
      <c r="H22" s="47" t="s">
        <v>23</v>
      </c>
      <c r="I22" s="54">
        <v>0</v>
      </c>
      <c r="J22" s="47">
        <v>0</v>
      </c>
      <c r="K22" s="76"/>
      <c r="L22" s="57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0"/>
      <c r="IV22" s="50"/>
      <c r="IW22" s="50"/>
    </row>
    <row r="23" s="50" customFormat="1" ht="60" customHeight="1">
      <c r="A23" s="74"/>
      <c r="B23" s="75" t="s">
        <v>38</v>
      </c>
      <c r="C23" s="75" t="s">
        <v>22</v>
      </c>
      <c r="D23" s="54">
        <v>51346.800000000003</v>
      </c>
      <c r="E23" s="55">
        <v>0</v>
      </c>
      <c r="F23" s="77">
        <v>51346.800000000003</v>
      </c>
      <c r="G23" s="54">
        <v>51174.324260000001</v>
      </c>
      <c r="H23" s="55" t="s">
        <v>23</v>
      </c>
      <c r="I23" s="46">
        <v>51171.824249999998</v>
      </c>
      <c r="J23" s="55">
        <v>0</v>
      </c>
      <c r="K23" s="78" t="s">
        <v>39</v>
      </c>
      <c r="L23" s="57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0"/>
      <c r="IV23" s="50"/>
      <c r="IW23" s="50"/>
    </row>
    <row r="24" s="50" customFormat="1" ht="48" customHeight="1">
      <c r="A24" s="51"/>
      <c r="B24" s="79" t="s">
        <v>40</v>
      </c>
      <c r="C24" s="75" t="s">
        <v>22</v>
      </c>
      <c r="D24" s="54">
        <v>47.899999999999999</v>
      </c>
      <c r="E24" s="55">
        <v>0</v>
      </c>
      <c r="F24" s="71">
        <v>47.899999999999999</v>
      </c>
      <c r="G24" s="71">
        <v>47.875</v>
      </c>
      <c r="H24" s="80" t="s">
        <v>23</v>
      </c>
      <c r="I24" s="71">
        <v>47.875</v>
      </c>
      <c r="J24" s="55">
        <v>0</v>
      </c>
      <c r="K24" s="81"/>
      <c r="L24" s="57"/>
      <c r="M24" s="82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0"/>
      <c r="IV24" s="50"/>
      <c r="IW24" s="50"/>
    </row>
    <row r="25" s="50" customFormat="1" ht="48" customHeight="1">
      <c r="A25" s="51"/>
      <c r="B25" s="79" t="s">
        <v>41</v>
      </c>
      <c r="C25" s="75" t="s">
        <v>22</v>
      </c>
      <c r="D25" s="54">
        <v>50</v>
      </c>
      <c r="E25" s="55">
        <v>0</v>
      </c>
      <c r="F25" s="54">
        <v>50</v>
      </c>
      <c r="G25" s="71">
        <v>50</v>
      </c>
      <c r="H25" s="80" t="s">
        <v>23</v>
      </c>
      <c r="I25" s="71">
        <v>50</v>
      </c>
      <c r="J25" s="55">
        <v>0</v>
      </c>
      <c r="K25" s="83"/>
      <c r="L25" s="57"/>
      <c r="M25" s="82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0"/>
      <c r="IV25" s="50"/>
      <c r="IW25" s="50"/>
    </row>
    <row r="26" s="50" customFormat="1" ht="38.25" customHeight="1">
      <c r="A26" s="51"/>
      <c r="B26" s="75" t="s">
        <v>42</v>
      </c>
      <c r="C26" s="75" t="s">
        <v>22</v>
      </c>
      <c r="D26" s="54">
        <v>4</v>
      </c>
      <c r="E26" s="55">
        <v>0</v>
      </c>
      <c r="F26" s="54">
        <v>4</v>
      </c>
      <c r="G26" s="84">
        <v>3.96</v>
      </c>
      <c r="H26" s="80" t="s">
        <v>23</v>
      </c>
      <c r="I26" s="71">
        <v>3.96</v>
      </c>
      <c r="J26" s="55">
        <v>0</v>
      </c>
      <c r="K26" s="76"/>
      <c r="L26" s="57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  <c r="IV26" s="50"/>
      <c r="IW26" s="50"/>
    </row>
    <row r="27" s="7" customFormat="1" ht="59.25" customHeight="1">
      <c r="A27" s="85"/>
      <c r="B27" s="86" t="s">
        <v>43</v>
      </c>
      <c r="C27" s="87" t="s">
        <v>22</v>
      </c>
      <c r="D27" s="88">
        <f>SUM(D28:D29)</f>
        <v>72271.399999999994</v>
      </c>
      <c r="E27" s="80">
        <f>SUM(E28:E29)</f>
        <v>0</v>
      </c>
      <c r="F27" s="88">
        <f>SUM(F28:F29)</f>
        <v>72271.399999999994</v>
      </c>
      <c r="G27" s="71">
        <f>SUM(G28:G29)</f>
        <v>72067.481069999994</v>
      </c>
      <c r="H27" s="80" t="s">
        <v>23</v>
      </c>
      <c r="I27" s="88">
        <f>SUM(I28, I29)</f>
        <v>72067.481069999994</v>
      </c>
      <c r="J27" s="80">
        <f>SUM(J28:J29)</f>
        <v>0</v>
      </c>
      <c r="K27" s="89"/>
      <c r="L27" s="14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</row>
    <row r="28" s="7" customFormat="1" ht="86.950000000000003" customHeight="1">
      <c r="A28" s="85"/>
      <c r="B28" s="87" t="s">
        <v>44</v>
      </c>
      <c r="C28" s="87" t="s">
        <v>22</v>
      </c>
      <c r="D28" s="88">
        <v>71273.199999999997</v>
      </c>
      <c r="E28" s="80">
        <v>0</v>
      </c>
      <c r="F28" s="90">
        <v>71273.199999999997</v>
      </c>
      <c r="G28" s="88">
        <v>71069.329989999998</v>
      </c>
      <c r="H28" s="80" t="s">
        <v>23</v>
      </c>
      <c r="I28" s="88">
        <v>71069.329989999998</v>
      </c>
      <c r="J28" s="80">
        <v>0</v>
      </c>
      <c r="K28" s="91" t="s">
        <v>45</v>
      </c>
      <c r="L28" s="14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</row>
    <row r="29" s="7" customFormat="1" ht="39" customHeight="1">
      <c r="A29" s="85"/>
      <c r="B29" s="92" t="s">
        <v>46</v>
      </c>
      <c r="C29" s="87" t="s">
        <v>22</v>
      </c>
      <c r="D29" s="88">
        <v>998.20000000000005</v>
      </c>
      <c r="E29" s="80">
        <v>0</v>
      </c>
      <c r="F29" s="88">
        <v>998.20000000000005</v>
      </c>
      <c r="G29" s="71">
        <v>998.15107999999998</v>
      </c>
      <c r="H29" s="80" t="s">
        <v>23</v>
      </c>
      <c r="I29" s="71">
        <v>998.15107999999998</v>
      </c>
      <c r="J29" s="80">
        <v>0</v>
      </c>
      <c r="K29" s="89"/>
      <c r="L29" s="1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</row>
    <row r="30" s="50" customFormat="1" ht="46.5" customHeight="1">
      <c r="A30" s="51"/>
      <c r="B30" s="52" t="s">
        <v>47</v>
      </c>
      <c r="C30" s="75" t="s">
        <v>22</v>
      </c>
      <c r="D30" s="93">
        <f>SUM(D31, )</f>
        <v>222.09999999999999</v>
      </c>
      <c r="E30" s="55">
        <f>SUM(E31)</f>
        <v>0</v>
      </c>
      <c r="F30" s="93">
        <v>222.09999999999999</v>
      </c>
      <c r="G30" s="54">
        <f>SUM(G31, )</f>
        <v>221.89126999999999</v>
      </c>
      <c r="H30" s="55" t="s">
        <v>23</v>
      </c>
      <c r="I30" s="54">
        <f>SUM(I31, )</f>
        <v>221.89126999999999</v>
      </c>
      <c r="J30" s="55">
        <f>SUM(J31)</f>
        <v>0</v>
      </c>
      <c r="K30" s="94"/>
      <c r="L30" s="57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0"/>
      <c r="IV30" s="50"/>
      <c r="IW30" s="50"/>
    </row>
    <row r="31" s="50" customFormat="1" ht="50.25" customHeight="1">
      <c r="A31" s="51"/>
      <c r="B31" s="75" t="s">
        <v>48</v>
      </c>
      <c r="C31" s="75" t="s">
        <v>22</v>
      </c>
      <c r="D31" s="54">
        <v>222.09999999999999</v>
      </c>
      <c r="E31" s="55">
        <v>0</v>
      </c>
      <c r="F31" s="54">
        <v>222.09999999999999</v>
      </c>
      <c r="G31" s="93">
        <v>221.89126999999999</v>
      </c>
      <c r="H31" s="55" t="s">
        <v>23</v>
      </c>
      <c r="I31" s="93">
        <v>221.89126999999999</v>
      </c>
      <c r="J31" s="95">
        <v>0</v>
      </c>
      <c r="K31" s="96" t="s">
        <v>49</v>
      </c>
      <c r="L31" s="57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  <c r="IV31" s="50"/>
      <c r="IW31" s="50"/>
    </row>
    <row r="32" s="7" customFormat="1" ht="47.25" customHeight="1">
      <c r="A32" s="97" t="s">
        <v>50</v>
      </c>
      <c r="B32" s="34" t="s">
        <v>51</v>
      </c>
      <c r="C32" s="35" t="s">
        <v>18</v>
      </c>
      <c r="D32" s="98">
        <f>SUM(D34)</f>
        <v>41310.699999999997</v>
      </c>
      <c r="E32" s="37">
        <f>SUM(E34)</f>
        <v>0</v>
      </c>
      <c r="F32" s="98">
        <f>SUM(F34)</f>
        <v>41310.699999999997</v>
      </c>
      <c r="G32" s="98">
        <f>SUM(G34)</f>
        <v>41310.608999999997</v>
      </c>
      <c r="H32" s="37" t="s">
        <v>19</v>
      </c>
      <c r="I32" s="98">
        <f>SUM(I34)</f>
        <v>41310.608999999997</v>
      </c>
      <c r="J32" s="37">
        <f>SUM(J34)</f>
        <v>0</v>
      </c>
      <c r="K32" s="99"/>
      <c r="L32" s="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s="27" customFormat="1" ht="13.5" customHeight="1">
      <c r="A33" s="65"/>
      <c r="B33" s="66" t="s">
        <v>33</v>
      </c>
      <c r="C33" s="67"/>
      <c r="D33" s="67"/>
      <c r="E33" s="67"/>
      <c r="F33" s="67"/>
      <c r="G33" s="67"/>
      <c r="H33" s="67"/>
      <c r="I33" s="67"/>
      <c r="J33" s="67"/>
      <c r="K33" s="68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s="7" customFormat="1" ht="36.75" customHeight="1">
      <c r="A34" s="65"/>
      <c r="B34" s="100" t="s">
        <v>52</v>
      </c>
      <c r="C34" s="45" t="s">
        <v>22</v>
      </c>
      <c r="D34" s="46">
        <f>SUM(D35:D44)</f>
        <v>41310.699999999997</v>
      </c>
      <c r="E34" s="47">
        <v>0</v>
      </c>
      <c r="F34" s="46">
        <f>SUM(F35:F44)</f>
        <v>41310.699999999997</v>
      </c>
      <c r="G34" s="46">
        <f>SUM(G35:G44)</f>
        <v>41310.608999999997</v>
      </c>
      <c r="H34" s="47" t="s">
        <v>23</v>
      </c>
      <c r="I34" s="46">
        <f>SUM(I35:I44)</f>
        <v>41310.608999999997</v>
      </c>
      <c r="J34" s="47">
        <v>0</v>
      </c>
      <c r="K34" s="48"/>
      <c r="L34" s="1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s="7" customFormat="1" ht="105.75" customHeight="1">
      <c r="A35" s="69"/>
      <c r="B35" s="66" t="s">
        <v>53</v>
      </c>
      <c r="C35" s="45" t="s">
        <v>22</v>
      </c>
      <c r="D35" s="46">
        <v>39788</v>
      </c>
      <c r="E35" s="47">
        <v>0</v>
      </c>
      <c r="F35" s="46">
        <v>39788</v>
      </c>
      <c r="G35" s="46">
        <v>39788</v>
      </c>
      <c r="H35" s="47" t="s">
        <v>23</v>
      </c>
      <c r="I35" s="46">
        <v>39788</v>
      </c>
      <c r="J35" s="47">
        <v>0</v>
      </c>
      <c r="K35" s="101" t="s">
        <v>54</v>
      </c>
      <c r="L35" s="1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s="7" customFormat="1" ht="117.7" customHeight="1">
      <c r="A36" s="43"/>
      <c r="B36" s="66" t="s">
        <v>55</v>
      </c>
      <c r="C36" s="102" t="s">
        <v>22</v>
      </c>
      <c r="D36" s="46">
        <v>50</v>
      </c>
      <c r="E36" s="47">
        <v>0</v>
      </c>
      <c r="F36" s="46">
        <v>50</v>
      </c>
      <c r="G36" s="46">
        <v>50</v>
      </c>
      <c r="H36" s="47" t="s">
        <v>23</v>
      </c>
      <c r="I36" s="46">
        <v>50</v>
      </c>
      <c r="J36" s="47">
        <v>0</v>
      </c>
      <c r="K36" s="72"/>
      <c r="L36" s="1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s="7" customFormat="1" ht="33.75" customHeight="1">
      <c r="A37" s="43"/>
      <c r="B37" s="103" t="s">
        <v>56</v>
      </c>
      <c r="C37" s="104" t="s">
        <v>22</v>
      </c>
      <c r="D37" s="105">
        <v>425</v>
      </c>
      <c r="E37" s="47">
        <v>0</v>
      </c>
      <c r="F37" s="46">
        <v>425</v>
      </c>
      <c r="G37" s="46">
        <v>425</v>
      </c>
      <c r="H37" s="106" t="s">
        <v>23</v>
      </c>
      <c r="I37" s="46">
        <v>425</v>
      </c>
      <c r="J37" s="47">
        <v>0</v>
      </c>
      <c r="K37" s="72"/>
      <c r="L37" s="1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s="7" customFormat="1" ht="47.25" customHeight="1">
      <c r="A38" s="43"/>
      <c r="B38" s="66" t="s">
        <v>57</v>
      </c>
      <c r="C38" s="107" t="s">
        <v>22</v>
      </c>
      <c r="D38" s="46">
        <v>99.599999999999994</v>
      </c>
      <c r="E38" s="47">
        <v>0</v>
      </c>
      <c r="F38" s="46">
        <v>99.599999999999994</v>
      </c>
      <c r="G38" s="46">
        <v>99.599000000000004</v>
      </c>
      <c r="H38" s="47" t="s">
        <v>23</v>
      </c>
      <c r="I38" s="46">
        <v>99.599000000000004</v>
      </c>
      <c r="J38" s="47">
        <v>0</v>
      </c>
      <c r="K38" s="108"/>
      <c r="L38" s="1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s="7" customFormat="1" ht="44.25" customHeight="1">
      <c r="A39" s="43"/>
      <c r="B39" s="66" t="s">
        <v>58</v>
      </c>
      <c r="C39" s="45" t="s">
        <v>22</v>
      </c>
      <c r="D39" s="46">
        <v>74</v>
      </c>
      <c r="E39" s="47">
        <v>0</v>
      </c>
      <c r="F39" s="46">
        <v>74</v>
      </c>
      <c r="G39" s="46">
        <v>74</v>
      </c>
      <c r="H39" s="47" t="s">
        <v>23</v>
      </c>
      <c r="I39" s="46">
        <v>74</v>
      </c>
      <c r="J39" s="47">
        <v>0</v>
      </c>
      <c r="K39" s="108"/>
      <c r="L39" s="1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s="7" customFormat="1" ht="48" customHeight="1">
      <c r="A40" s="43"/>
      <c r="B40" s="66" t="s">
        <v>41</v>
      </c>
      <c r="C40" s="45" t="s">
        <v>22</v>
      </c>
      <c r="D40" s="46">
        <v>75</v>
      </c>
      <c r="E40" s="47">
        <v>0</v>
      </c>
      <c r="F40" s="46">
        <v>75</v>
      </c>
      <c r="G40" s="46">
        <v>75</v>
      </c>
      <c r="H40" s="47" t="s">
        <v>23</v>
      </c>
      <c r="I40" s="46">
        <v>75</v>
      </c>
      <c r="J40" s="47">
        <v>0</v>
      </c>
      <c r="K40" s="48"/>
      <c r="L40" s="1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</row>
    <row r="41" s="7" customFormat="1" ht="159" customHeight="1">
      <c r="A41" s="43"/>
      <c r="B41" s="66" t="s">
        <v>59</v>
      </c>
      <c r="C41" s="45" t="s">
        <v>22</v>
      </c>
      <c r="D41" s="46">
        <v>265.5</v>
      </c>
      <c r="E41" s="47">
        <v>0</v>
      </c>
      <c r="F41" s="46">
        <v>265.5</v>
      </c>
      <c r="G41" s="46">
        <v>265.54000000000002</v>
      </c>
      <c r="H41" s="47" t="s">
        <v>23</v>
      </c>
      <c r="I41" s="46">
        <v>265.54000000000002</v>
      </c>
      <c r="J41" s="47">
        <v>0</v>
      </c>
      <c r="K41" s="108"/>
      <c r="L41" s="1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</row>
    <row r="42" s="7" customFormat="1" ht="61.5" customHeight="1">
      <c r="A42" s="43"/>
      <c r="B42" s="109" t="s">
        <v>60</v>
      </c>
      <c r="C42" s="45" t="s">
        <v>22</v>
      </c>
      <c r="D42" s="46">
        <v>131</v>
      </c>
      <c r="E42" s="47">
        <v>0</v>
      </c>
      <c r="F42" s="46">
        <v>131</v>
      </c>
      <c r="G42" s="46">
        <v>130.94999999999999</v>
      </c>
      <c r="H42" s="47" t="s">
        <v>23</v>
      </c>
      <c r="I42" s="110">
        <v>130.94999999999999</v>
      </c>
      <c r="J42" s="47">
        <v>0</v>
      </c>
      <c r="K42" s="108"/>
      <c r="L42" s="1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</row>
    <row r="43" s="7" customFormat="1" ht="78.75" customHeight="1">
      <c r="A43" s="43"/>
      <c r="B43" s="111" t="s">
        <v>61</v>
      </c>
      <c r="C43" s="45" t="s">
        <v>22</v>
      </c>
      <c r="D43" s="46">
        <v>233.59999999999999</v>
      </c>
      <c r="E43" s="47">
        <v>0</v>
      </c>
      <c r="F43" s="46">
        <v>233.59999999999999</v>
      </c>
      <c r="G43" s="46">
        <v>233.56</v>
      </c>
      <c r="H43" s="47" t="s">
        <v>23</v>
      </c>
      <c r="I43" s="46">
        <v>233.56</v>
      </c>
      <c r="J43" s="47">
        <v>0</v>
      </c>
      <c r="K43" s="108"/>
      <c r="L43" s="1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</row>
    <row r="44" s="112" customFormat="1" ht="45.75" customHeight="1">
      <c r="A44" s="113"/>
      <c r="B44" s="114" t="s">
        <v>62</v>
      </c>
      <c r="C44" s="115" t="s">
        <v>63</v>
      </c>
      <c r="D44" s="116">
        <v>169</v>
      </c>
      <c r="E44" s="117">
        <v>0</v>
      </c>
      <c r="F44" s="116">
        <v>169</v>
      </c>
      <c r="G44" s="116">
        <v>168.96000000000001</v>
      </c>
      <c r="H44" s="80" t="s">
        <v>23</v>
      </c>
      <c r="I44" s="116">
        <v>168.96000000000001</v>
      </c>
      <c r="J44" s="117">
        <v>0</v>
      </c>
      <c r="K44" s="118"/>
      <c r="L44" s="14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2"/>
      <c r="DV44" s="112"/>
      <c r="DW44" s="112"/>
      <c r="DX44" s="112"/>
      <c r="DY44" s="112"/>
      <c r="DZ44" s="112"/>
      <c r="EA44" s="112"/>
      <c r="EB44" s="112"/>
      <c r="EC44" s="112"/>
      <c r="ED44" s="112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2"/>
      <c r="IP44" s="112"/>
      <c r="IQ44" s="112"/>
      <c r="IR44" s="112"/>
      <c r="IS44" s="112"/>
      <c r="IT44" s="112"/>
      <c r="IU44" s="112"/>
      <c r="IV44" s="112"/>
      <c r="IW44" s="112"/>
    </row>
    <row r="45" s="7" customFormat="1" ht="38.25" customHeight="1">
      <c r="A45" s="59" t="s">
        <v>64</v>
      </c>
      <c r="B45" s="60" t="s">
        <v>65</v>
      </c>
      <c r="C45" s="119" t="s">
        <v>22</v>
      </c>
      <c r="D45" s="62">
        <f>SUM(D47, D51, D54, D70, D74)</f>
        <v>62867.099999999999</v>
      </c>
      <c r="E45" s="63">
        <f>SUM(E54, E70, E47, , E72, E74)</f>
        <v>0</v>
      </c>
      <c r="F45" s="62">
        <f>SUM(F47, F51, F54, F70, F74, )</f>
        <v>62867.099999999999</v>
      </c>
      <c r="G45" s="62">
        <f>SUM(G47, G51, G54, G70, G74)</f>
        <v>62515.527319999994</v>
      </c>
      <c r="H45" s="120" t="s">
        <v>23</v>
      </c>
      <c r="I45" s="62">
        <f>SUM(I47, I51, I54, I70, I74)</f>
        <v>62451.701189999992</v>
      </c>
      <c r="J45" s="63">
        <f>SUM(J47, J54, J70, , J72, J74)</f>
        <v>0</v>
      </c>
      <c r="K45" s="64"/>
      <c r="L45" s="1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</row>
    <row r="46" s="27" customFormat="1" ht="18.75" customHeight="1">
      <c r="A46" s="121"/>
      <c r="B46" s="87" t="s">
        <v>33</v>
      </c>
      <c r="C46" s="122"/>
      <c r="D46" s="122"/>
      <c r="E46" s="122"/>
      <c r="F46" s="122"/>
      <c r="G46" s="122"/>
      <c r="H46" s="122"/>
      <c r="I46" s="122"/>
      <c r="J46" s="122"/>
      <c r="K46" s="123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s="7" customFormat="1" ht="38.25" customHeight="1">
      <c r="A47" s="85"/>
      <c r="B47" s="124" t="s">
        <v>52</v>
      </c>
      <c r="C47" s="125" t="s">
        <v>22</v>
      </c>
      <c r="D47" s="71">
        <f>SUM(D48)</f>
        <v>0</v>
      </c>
      <c r="E47" s="80">
        <v>0</v>
      </c>
      <c r="F47" s="71">
        <f>SUM(F48)</f>
        <v>0</v>
      </c>
      <c r="G47" s="71">
        <f>SUM(G48)</f>
        <v>0</v>
      </c>
      <c r="H47" s="80" t="s">
        <v>23</v>
      </c>
      <c r="I47" s="71">
        <f>SUM(I48)</f>
        <v>0</v>
      </c>
      <c r="J47" s="80">
        <f>SUM(J49)</f>
        <v>0</v>
      </c>
      <c r="K47" s="126"/>
      <c r="L47" s="1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</row>
    <row r="48" s="7" customFormat="1" ht="60.75" customHeight="1">
      <c r="A48" s="85"/>
      <c r="B48" s="92" t="s">
        <v>66</v>
      </c>
      <c r="C48" s="125" t="s">
        <v>22</v>
      </c>
      <c r="D48" s="71">
        <f>SUM(D49:D50)</f>
        <v>0</v>
      </c>
      <c r="E48" s="80">
        <f>SUM(E49:E50)</f>
        <v>0</v>
      </c>
      <c r="F48" s="71">
        <f>SUM(F49:F50)</f>
        <v>0</v>
      </c>
      <c r="G48" s="71">
        <f>SUM(G49:G50)</f>
        <v>0</v>
      </c>
      <c r="H48" s="80" t="s">
        <v>23</v>
      </c>
      <c r="I48" s="71">
        <f>SUM(I49:I50)</f>
        <v>0</v>
      </c>
      <c r="J48" s="80">
        <f>SUM(J49:J50)</f>
        <v>0</v>
      </c>
      <c r="K48" s="126"/>
      <c r="L48" s="1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</row>
    <row r="49" s="7" customFormat="1" ht="27.75" customHeight="1">
      <c r="A49" s="85"/>
      <c r="B49" s="85" t="s">
        <v>37</v>
      </c>
      <c r="C49" s="125" t="s">
        <v>22</v>
      </c>
      <c r="D49" s="71">
        <v>0</v>
      </c>
      <c r="E49" s="80">
        <v>0</v>
      </c>
      <c r="F49" s="71">
        <v>0</v>
      </c>
      <c r="G49" s="71">
        <v>0</v>
      </c>
      <c r="H49" s="80" t="s">
        <v>23</v>
      </c>
      <c r="I49" s="71">
        <v>0</v>
      </c>
      <c r="J49" s="80">
        <v>0</v>
      </c>
      <c r="K49" s="127"/>
      <c r="L49" s="14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</row>
    <row r="50" s="7" customFormat="1" ht="25.5" customHeight="1">
      <c r="A50" s="85"/>
      <c r="B50" s="92" t="s">
        <v>67</v>
      </c>
      <c r="C50" s="125" t="s">
        <v>22</v>
      </c>
      <c r="D50" s="71">
        <v>0</v>
      </c>
      <c r="E50" s="80">
        <v>0</v>
      </c>
      <c r="F50" s="71">
        <v>0</v>
      </c>
      <c r="G50" s="71">
        <v>0</v>
      </c>
      <c r="H50" s="80" t="s">
        <v>23</v>
      </c>
      <c r="I50" s="71">
        <v>0</v>
      </c>
      <c r="J50" s="80">
        <v>0</v>
      </c>
      <c r="K50" s="128"/>
      <c r="L50" s="14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</row>
    <row r="51" s="7" customFormat="1" ht="42" customHeight="1">
      <c r="A51" s="85"/>
      <c r="B51" s="129" t="s">
        <v>68</v>
      </c>
      <c r="C51" s="125" t="s">
        <v>22</v>
      </c>
      <c r="D51" s="71">
        <f>SUM(D52:D53)</f>
        <v>460.79999999999995</v>
      </c>
      <c r="E51" s="80">
        <f>SUM(E53)</f>
        <v>0</v>
      </c>
      <c r="F51" s="71">
        <v>460.80000000000001</v>
      </c>
      <c r="G51" s="71">
        <f>SUM(G52, G53)</f>
        <v>460.73450000000003</v>
      </c>
      <c r="H51" s="80" t="s">
        <v>23</v>
      </c>
      <c r="I51" s="71">
        <f>SUM(I52, I53)</f>
        <v>460.73450000000003</v>
      </c>
      <c r="J51" s="80">
        <f>SUM(J53)</f>
        <v>0</v>
      </c>
      <c r="K51" s="126"/>
      <c r="L51" s="14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</row>
    <row r="52" s="7" customFormat="1" ht="37.5" customHeight="1">
      <c r="A52" s="85"/>
      <c r="B52" s="130" t="s">
        <v>69</v>
      </c>
      <c r="C52" s="125" t="s">
        <v>22</v>
      </c>
      <c r="D52" s="71">
        <v>41.899999999999999</v>
      </c>
      <c r="E52" s="80">
        <v>0</v>
      </c>
      <c r="F52" s="71">
        <v>41.899999999999999</v>
      </c>
      <c r="G52" s="71">
        <v>41.889499999999998</v>
      </c>
      <c r="H52" s="80" t="s">
        <v>23</v>
      </c>
      <c r="I52" s="71">
        <v>41.889499999999998</v>
      </c>
      <c r="J52" s="80">
        <v>0</v>
      </c>
      <c r="K52" s="126"/>
      <c r="L52" s="1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</row>
    <row r="53" s="7" customFormat="1" ht="174" customHeight="1">
      <c r="A53" s="85"/>
      <c r="B53" s="130" t="s">
        <v>70</v>
      </c>
      <c r="C53" s="125" t="s">
        <v>22</v>
      </c>
      <c r="D53" s="71">
        <v>418.89999999999998</v>
      </c>
      <c r="E53" s="80">
        <v>0</v>
      </c>
      <c r="F53" s="84">
        <v>418.89999999999998</v>
      </c>
      <c r="G53" s="71">
        <v>418.84500000000003</v>
      </c>
      <c r="H53" s="80" t="s">
        <v>71</v>
      </c>
      <c r="I53" s="71">
        <v>418.84500000000003</v>
      </c>
      <c r="J53" s="80">
        <v>0</v>
      </c>
      <c r="K53" s="126"/>
      <c r="L53" s="14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</row>
    <row r="54" s="27" customFormat="1" ht="49.5" customHeight="1">
      <c r="A54" s="85"/>
      <c r="B54" s="92" t="s">
        <v>72</v>
      </c>
      <c r="C54" s="125" t="s">
        <v>22</v>
      </c>
      <c r="D54" s="71">
        <f>SUM(D55:D69)</f>
        <v>39600.699999999997</v>
      </c>
      <c r="E54" s="80">
        <f>SUM(E64, E67, E68)</f>
        <v>0</v>
      </c>
      <c r="F54" s="71">
        <f>F55+F56+F57+F58+F59+F60+F61+F62+F63+F64+F65+F66+F67+F68+F69</f>
        <v>39600.699999999997</v>
      </c>
      <c r="G54" s="131">
        <f>G55+G56+G57+G58+G59+G60+G61+G62+G63+G64+G65+G66+G67+G68+G69</f>
        <v>39418.383110000002</v>
      </c>
      <c r="H54" s="80" t="s">
        <v>71</v>
      </c>
      <c r="I54" s="131">
        <f>I55+I56+I57+I58+I59+I60+I61+I62+I63+I64+I65+I66+I67+I68+I69</f>
        <v>39354.556980000001</v>
      </c>
      <c r="J54" s="80">
        <v>0</v>
      </c>
      <c r="K54" s="132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s="7" customFormat="1" ht="26.25" customHeight="1">
      <c r="A55" s="85"/>
      <c r="B55" s="130" t="s">
        <v>73</v>
      </c>
      <c r="C55" s="125" t="s">
        <v>22</v>
      </c>
      <c r="D55" s="88">
        <v>152.19999999999999</v>
      </c>
      <c r="E55" s="80">
        <v>0</v>
      </c>
      <c r="F55" s="88">
        <v>152.19999999999999</v>
      </c>
      <c r="G55" s="71">
        <v>152.16129000000001</v>
      </c>
      <c r="H55" s="80" t="s">
        <v>23</v>
      </c>
      <c r="I55" s="71">
        <v>152.16129000000001</v>
      </c>
      <c r="J55" s="133">
        <f t="shared" ref="J55:J60" si="0">SUM(J56)</f>
        <v>0</v>
      </c>
      <c r="K55" s="134"/>
      <c r="L55" s="14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</row>
    <row r="56" s="7" customFormat="1" ht="25.5" customHeight="1">
      <c r="A56" s="85"/>
      <c r="B56" s="130" t="s">
        <v>74</v>
      </c>
      <c r="C56" s="125" t="s">
        <v>22</v>
      </c>
      <c r="D56" s="88">
        <v>315.5</v>
      </c>
      <c r="E56" s="80">
        <v>0</v>
      </c>
      <c r="F56" s="88">
        <v>315.5</v>
      </c>
      <c r="G56" s="71">
        <v>315.43369999999999</v>
      </c>
      <c r="H56" s="80" t="s">
        <v>23</v>
      </c>
      <c r="I56" s="71">
        <v>315.43369999999999</v>
      </c>
      <c r="J56" s="80">
        <f t="shared" si="0"/>
        <v>0</v>
      </c>
      <c r="K56" s="135"/>
      <c r="L56" s="14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</row>
    <row r="57" s="7" customFormat="1" ht="80.25" customHeight="1">
      <c r="A57" s="85"/>
      <c r="B57" s="130" t="s">
        <v>75</v>
      </c>
      <c r="C57" s="125" t="s">
        <v>22</v>
      </c>
      <c r="D57" s="88">
        <v>288</v>
      </c>
      <c r="E57" s="80">
        <v>0</v>
      </c>
      <c r="F57" s="88">
        <v>288</v>
      </c>
      <c r="G57" s="83">
        <v>287.94945999999999</v>
      </c>
      <c r="H57" s="136" t="s">
        <v>71</v>
      </c>
      <c r="I57" s="83">
        <v>287.94945999999999</v>
      </c>
      <c r="J57" s="80">
        <f t="shared" si="0"/>
        <v>0</v>
      </c>
      <c r="K57" s="81"/>
      <c r="L57" s="14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</row>
    <row r="58" s="7" customFormat="1" ht="45" customHeight="1">
      <c r="A58" s="85"/>
      <c r="B58" s="130" t="s">
        <v>76</v>
      </c>
      <c r="C58" s="125" t="s">
        <v>22</v>
      </c>
      <c r="D58" s="71">
        <v>129</v>
      </c>
      <c r="E58" s="80">
        <v>0</v>
      </c>
      <c r="F58" s="71">
        <v>129</v>
      </c>
      <c r="G58" s="71">
        <v>128.99979999999999</v>
      </c>
      <c r="H58" s="136" t="s">
        <v>71</v>
      </c>
      <c r="I58" s="71">
        <v>128.99979999999999</v>
      </c>
      <c r="J58" s="80">
        <f t="shared" si="0"/>
        <v>0</v>
      </c>
      <c r="K58" s="128"/>
      <c r="L58" s="14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</row>
    <row r="59" s="7" customFormat="1" ht="25.5" customHeight="1">
      <c r="A59" s="85"/>
      <c r="B59" s="130" t="s">
        <v>77</v>
      </c>
      <c r="C59" s="125" t="s">
        <v>22</v>
      </c>
      <c r="D59" s="88">
        <v>86.099999999999994</v>
      </c>
      <c r="E59" s="80">
        <v>0</v>
      </c>
      <c r="F59" s="88">
        <v>86.099999999999994</v>
      </c>
      <c r="G59" s="71">
        <v>86.060000000000002</v>
      </c>
      <c r="H59" s="136" t="s">
        <v>71</v>
      </c>
      <c r="I59" s="71">
        <v>86.060000000000002</v>
      </c>
      <c r="J59" s="80">
        <f t="shared" si="0"/>
        <v>0</v>
      </c>
      <c r="K59" s="128"/>
      <c r="L59" s="14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</row>
    <row r="60" s="7" customFormat="1" ht="24.75" customHeight="1">
      <c r="A60" s="85"/>
      <c r="B60" s="130" t="s">
        <v>78</v>
      </c>
      <c r="C60" s="125" t="s">
        <v>22</v>
      </c>
      <c r="D60" s="88">
        <v>289.10000000000002</v>
      </c>
      <c r="E60" s="80">
        <v>0</v>
      </c>
      <c r="F60" s="88">
        <v>289.10000000000002</v>
      </c>
      <c r="G60" s="71">
        <v>289.07679999999999</v>
      </c>
      <c r="H60" s="80" t="s">
        <v>23</v>
      </c>
      <c r="I60" s="71">
        <v>289.07679999999999</v>
      </c>
      <c r="J60" s="80">
        <f t="shared" si="0"/>
        <v>0</v>
      </c>
      <c r="K60" s="128"/>
      <c r="L60" s="14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</row>
    <row r="61" s="7" customFormat="1" ht="40.5" customHeight="1">
      <c r="A61" s="137"/>
      <c r="B61" s="130" t="s">
        <v>79</v>
      </c>
      <c r="C61" s="125" t="s">
        <v>22</v>
      </c>
      <c r="D61" s="88">
        <v>308</v>
      </c>
      <c r="E61" s="80">
        <v>0</v>
      </c>
      <c r="F61" s="88">
        <v>308</v>
      </c>
      <c r="G61" s="88">
        <v>308</v>
      </c>
      <c r="H61" s="136" t="s">
        <v>71</v>
      </c>
      <c r="I61" s="88">
        <v>308</v>
      </c>
      <c r="J61" s="80">
        <f>SUM(J63)</f>
        <v>0</v>
      </c>
      <c r="K61" s="128"/>
      <c r="L61" s="14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</row>
    <row r="62" s="7" customFormat="1" ht="59.25" customHeight="1">
      <c r="A62" s="137"/>
      <c r="B62" s="130" t="s">
        <v>80</v>
      </c>
      <c r="C62" s="125" t="s">
        <v>22</v>
      </c>
      <c r="D62" s="71">
        <v>173.5</v>
      </c>
      <c r="E62" s="80">
        <v>0</v>
      </c>
      <c r="F62" s="71">
        <v>173.5</v>
      </c>
      <c r="G62" s="71">
        <v>173.40346</v>
      </c>
      <c r="H62" s="136" t="s">
        <v>23</v>
      </c>
      <c r="I62" s="71">
        <v>173.40346</v>
      </c>
      <c r="J62" s="80">
        <v>0</v>
      </c>
      <c r="K62" s="128"/>
      <c r="L62" s="14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</row>
    <row r="63" s="7" customFormat="1" ht="79.5" customHeight="1">
      <c r="A63" s="137"/>
      <c r="B63" s="130" t="s">
        <v>81</v>
      </c>
      <c r="C63" s="125" t="s">
        <v>22</v>
      </c>
      <c r="D63" s="88">
        <v>36.600000000000001</v>
      </c>
      <c r="E63" s="80">
        <v>0</v>
      </c>
      <c r="F63" s="88">
        <v>36.600000000000001</v>
      </c>
      <c r="G63" s="71">
        <v>36.549999999999997</v>
      </c>
      <c r="H63" s="136" t="s">
        <v>71</v>
      </c>
      <c r="I63" s="71">
        <v>36.549999999999997</v>
      </c>
      <c r="J63" s="80">
        <v>0</v>
      </c>
      <c r="K63" s="128"/>
      <c r="L63" s="14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</row>
    <row r="64" s="7" customFormat="1" ht="53.200000000000003" customHeight="1">
      <c r="A64" s="137"/>
      <c r="B64" s="130" t="s">
        <v>82</v>
      </c>
      <c r="C64" s="125" t="s">
        <v>22</v>
      </c>
      <c r="D64" s="88">
        <v>270</v>
      </c>
      <c r="E64" s="80">
        <v>0</v>
      </c>
      <c r="F64" s="88">
        <v>270</v>
      </c>
      <c r="G64" s="88">
        <v>270</v>
      </c>
      <c r="H64" s="136" t="s">
        <v>71</v>
      </c>
      <c r="I64" s="88">
        <v>270</v>
      </c>
      <c r="J64" s="80">
        <v>0</v>
      </c>
      <c r="K64" s="128"/>
      <c r="L64" s="14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</row>
    <row r="65" s="7" customFormat="1" ht="41.25" customHeight="1">
      <c r="A65" s="137"/>
      <c r="B65" s="130" t="s">
        <v>83</v>
      </c>
      <c r="C65" s="125" t="s">
        <v>22</v>
      </c>
      <c r="D65" s="71">
        <v>50</v>
      </c>
      <c r="E65" s="80">
        <v>0</v>
      </c>
      <c r="F65" s="71">
        <v>50</v>
      </c>
      <c r="G65" s="71">
        <v>49.999949999999998</v>
      </c>
      <c r="H65" s="136" t="s">
        <v>71</v>
      </c>
      <c r="I65" s="71">
        <v>49.999949999999998</v>
      </c>
      <c r="J65" s="80">
        <v>0</v>
      </c>
      <c r="K65" s="128"/>
      <c r="L65" s="14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</row>
    <row r="66" s="7" customFormat="1" ht="49.5" customHeight="1">
      <c r="A66" s="137"/>
      <c r="B66" s="130" t="s">
        <v>84</v>
      </c>
      <c r="C66" s="125" t="s">
        <v>22</v>
      </c>
      <c r="D66" s="88">
        <v>232.5</v>
      </c>
      <c r="E66" s="80">
        <v>0</v>
      </c>
      <c r="F66" s="88">
        <v>232.5</v>
      </c>
      <c r="G66" s="88">
        <v>232.5</v>
      </c>
      <c r="H66" s="136" t="s">
        <v>71</v>
      </c>
      <c r="I66" s="88">
        <v>232.5</v>
      </c>
      <c r="J66" s="80">
        <v>0</v>
      </c>
      <c r="K66" s="138"/>
      <c r="L66" s="14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</row>
    <row r="67" s="7" customFormat="1" ht="22.5" customHeight="1">
      <c r="A67" s="137"/>
      <c r="B67" s="130" t="s">
        <v>85</v>
      </c>
      <c r="C67" s="125" t="s">
        <v>22</v>
      </c>
      <c r="D67" s="88">
        <v>250</v>
      </c>
      <c r="E67" s="80">
        <v>0</v>
      </c>
      <c r="F67" s="139">
        <v>250</v>
      </c>
      <c r="G67" s="139">
        <v>250</v>
      </c>
      <c r="H67" s="140" t="s">
        <v>71</v>
      </c>
      <c r="I67" s="139">
        <v>250</v>
      </c>
      <c r="J67" s="80">
        <v>0</v>
      </c>
      <c r="K67" s="141"/>
      <c r="L67" s="14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</row>
    <row r="68" s="7" customFormat="1" ht="112.5" customHeight="1">
      <c r="A68" s="137"/>
      <c r="B68" s="130" t="s">
        <v>86</v>
      </c>
      <c r="C68" s="142" t="s">
        <v>22</v>
      </c>
      <c r="D68" s="136">
        <v>36587.199999999997</v>
      </c>
      <c r="E68" s="133">
        <v>0</v>
      </c>
      <c r="F68" s="136">
        <v>36587.199999999997</v>
      </c>
      <c r="G68" s="143">
        <v>36405.268649999998</v>
      </c>
      <c r="H68" s="144" t="s">
        <v>71</v>
      </c>
      <c r="I68" s="145">
        <v>36341.442519999997</v>
      </c>
      <c r="J68" s="146">
        <v>0</v>
      </c>
      <c r="K68" s="147" t="s">
        <v>87</v>
      </c>
      <c r="L68" s="14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</row>
    <row r="69" s="7" customFormat="1" ht="37.5" customHeight="1">
      <c r="A69" s="137"/>
      <c r="B69" s="130" t="s">
        <v>88</v>
      </c>
      <c r="C69" s="125" t="s">
        <v>22</v>
      </c>
      <c r="D69" s="88">
        <v>433</v>
      </c>
      <c r="E69" s="133">
        <v>0</v>
      </c>
      <c r="F69" s="148">
        <v>433</v>
      </c>
      <c r="G69" s="144">
        <v>432.98000000000002</v>
      </c>
      <c r="H69" s="144" t="s">
        <v>71</v>
      </c>
      <c r="I69" s="144">
        <v>432.98000000000002</v>
      </c>
      <c r="J69" s="146">
        <v>0</v>
      </c>
      <c r="K69" s="128"/>
      <c r="L69" s="14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</row>
    <row r="70" s="7" customFormat="1" ht="72.75" customHeight="1">
      <c r="A70" s="137"/>
      <c r="B70" s="87" t="s">
        <v>89</v>
      </c>
      <c r="C70" s="125" t="s">
        <v>22</v>
      </c>
      <c r="D70" s="71">
        <f>SUM(D71)</f>
        <v>19220.5</v>
      </c>
      <c r="E70" s="80">
        <f>SUM(E71)</f>
        <v>0</v>
      </c>
      <c r="F70" s="149">
        <f>F71</f>
        <v>19220.5</v>
      </c>
      <c r="G70" s="150">
        <f>G71</f>
        <v>19051.343519999999</v>
      </c>
      <c r="H70" s="151" t="s">
        <v>23</v>
      </c>
      <c r="I70" s="150">
        <f>I71</f>
        <v>19051.343519999999</v>
      </c>
      <c r="J70" s="80">
        <f>SUM(J71)</f>
        <v>0</v>
      </c>
      <c r="K70" s="152"/>
      <c r="L70" s="14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</row>
    <row r="71" s="7" customFormat="1" ht="58.450000000000003" customHeight="1">
      <c r="A71" s="137"/>
      <c r="B71" s="130" t="s">
        <v>90</v>
      </c>
      <c r="C71" s="125" t="s">
        <v>22</v>
      </c>
      <c r="D71" s="71">
        <v>19220.5</v>
      </c>
      <c r="E71" s="80">
        <v>0</v>
      </c>
      <c r="F71" s="71">
        <v>19220.5</v>
      </c>
      <c r="G71" s="150">
        <v>19051.343519999999</v>
      </c>
      <c r="H71" s="136" t="s">
        <v>23</v>
      </c>
      <c r="I71" s="150">
        <v>19051.343519999999</v>
      </c>
      <c r="J71" s="80">
        <v>0</v>
      </c>
      <c r="K71" s="153" t="s">
        <v>91</v>
      </c>
      <c r="L71" s="14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</row>
    <row r="72" ht="30.75" hidden="1" customHeight="1">
      <c r="A72" s="154"/>
      <c r="B72" s="155"/>
      <c r="C72" s="156"/>
      <c r="D72" s="157"/>
      <c r="E72" s="158"/>
      <c r="F72" s="157"/>
      <c r="G72" s="157"/>
      <c r="H72" s="158"/>
      <c r="I72" s="157"/>
      <c r="J72" s="158"/>
      <c r="K72" s="159"/>
      <c r="L72" s="6" t="e">
        <f t="shared" ref="L72:L73" si="1">I72*100/F72</f>
        <v>#DIV/0!</v>
      </c>
    </row>
    <row r="73" ht="42.75" hidden="1" customHeight="1">
      <c r="A73" s="154"/>
      <c r="B73" s="160"/>
      <c r="C73" s="156"/>
      <c r="D73" s="157"/>
      <c r="E73" s="158"/>
      <c r="F73" s="157"/>
      <c r="G73" s="157"/>
      <c r="H73" s="161"/>
      <c r="I73" s="157"/>
      <c r="J73" s="158"/>
      <c r="K73" s="159"/>
      <c r="L73" s="6" t="e">
        <f t="shared" si="1"/>
        <v>#DIV/0!</v>
      </c>
      <c r="P73" s="162"/>
    </row>
    <row r="74" s="7" customFormat="1" ht="39.75" customHeight="1">
      <c r="A74" s="137"/>
      <c r="B74" s="163" t="s">
        <v>92</v>
      </c>
      <c r="C74" s="125" t="s">
        <v>22</v>
      </c>
      <c r="D74" s="80">
        <v>3585.0999999999999</v>
      </c>
      <c r="E74" s="80">
        <f>SUM(E75)</f>
        <v>0</v>
      </c>
      <c r="F74" s="80">
        <v>3585.0999999999999</v>
      </c>
      <c r="G74" s="88">
        <f>SUM(G75)</f>
        <v>3585.06619</v>
      </c>
      <c r="H74" s="136" t="s">
        <v>23</v>
      </c>
      <c r="I74" s="88">
        <f>SUM(I75)</f>
        <v>3585.06619</v>
      </c>
      <c r="J74" s="80">
        <f>SUM(J75)</f>
        <v>0</v>
      </c>
      <c r="K74" s="152"/>
      <c r="L74" s="14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</row>
    <row r="75" s="7" customFormat="1" ht="48.75" customHeight="1">
      <c r="A75" s="137"/>
      <c r="B75" s="130" t="s">
        <v>93</v>
      </c>
      <c r="C75" s="125" t="s">
        <v>22</v>
      </c>
      <c r="D75" s="80">
        <v>3585.0999999999999</v>
      </c>
      <c r="E75" s="80">
        <v>0</v>
      </c>
      <c r="F75" s="80">
        <v>3585.0999999999999</v>
      </c>
      <c r="G75" s="88">
        <v>3585.06619</v>
      </c>
      <c r="H75" s="136" t="s">
        <v>23</v>
      </c>
      <c r="I75" s="88">
        <v>3585.06619</v>
      </c>
      <c r="J75" s="80">
        <v>0</v>
      </c>
      <c r="K75" s="128"/>
      <c r="L75" s="14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</row>
    <row r="76" s="20" customFormat="1" ht="26.25" customHeight="1">
      <c r="A76" s="97" t="s">
        <v>94</v>
      </c>
      <c r="B76" s="164" t="s">
        <v>95</v>
      </c>
      <c r="C76" s="165" t="s">
        <v>22</v>
      </c>
      <c r="D76" s="98">
        <f>SUM(D78, D85)</f>
        <v>27898.799999999999</v>
      </c>
      <c r="E76" s="166">
        <v>0</v>
      </c>
      <c r="F76" s="98">
        <f>SUM(F78, F85)</f>
        <v>27898.799999999999</v>
      </c>
      <c r="G76" s="98">
        <f>SUM(G85, G78)</f>
        <v>27090.653020000002</v>
      </c>
      <c r="H76" s="167" t="s">
        <v>23</v>
      </c>
      <c r="I76" s="98">
        <f>SUM(I78, I85)</f>
        <v>27090.653020000002</v>
      </c>
      <c r="J76" s="37">
        <f>SUM(J77)</f>
        <v>0</v>
      </c>
      <c r="K76" s="168"/>
      <c r="L76" s="14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</row>
    <row r="77" s="20" customFormat="1" ht="15.75" customHeight="1">
      <c r="A77" s="69"/>
      <c r="B77" s="66" t="s">
        <v>33</v>
      </c>
      <c r="C77" s="67"/>
      <c r="D77" s="67"/>
      <c r="E77" s="67"/>
      <c r="F77" s="67"/>
      <c r="G77" s="67"/>
      <c r="H77" s="67"/>
      <c r="I77" s="67"/>
      <c r="J77" s="68"/>
      <c r="K77" s="48"/>
      <c r="L77" s="14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</row>
    <row r="78" s="20" customFormat="1" ht="51.75" customHeight="1">
      <c r="A78" s="69"/>
      <c r="B78" s="169" t="s">
        <v>96</v>
      </c>
      <c r="C78" s="45" t="s">
        <v>22</v>
      </c>
      <c r="D78" s="46">
        <f>SUM(D79, D80, D81, D82, D83, D84)</f>
        <v>27548.799999999999</v>
      </c>
      <c r="E78" s="170">
        <v>0</v>
      </c>
      <c r="F78" s="46">
        <f>SUM(F79:F84)</f>
        <v>27548.799999999999</v>
      </c>
      <c r="G78" s="46">
        <f>SUM(G79:G84)</f>
        <v>26740.653020000002</v>
      </c>
      <c r="H78" s="170" t="s">
        <v>23</v>
      </c>
      <c r="I78" s="46">
        <f>I79+I80+I81+I82+I83+I84</f>
        <v>26740.653020000002</v>
      </c>
      <c r="J78" s="47">
        <f>SUM(J79:J84)</f>
        <v>0</v>
      </c>
      <c r="K78" s="108"/>
      <c r="L78" s="14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s="20" customFormat="1" ht="164.25" customHeight="1">
      <c r="A79" s="69"/>
      <c r="B79" s="111" t="s">
        <v>97</v>
      </c>
      <c r="C79" s="45" t="s">
        <v>22</v>
      </c>
      <c r="D79" s="46">
        <v>95</v>
      </c>
      <c r="E79" s="47">
        <v>0</v>
      </c>
      <c r="F79" s="171">
        <v>95</v>
      </c>
      <c r="G79" s="171">
        <v>95</v>
      </c>
      <c r="H79" s="170" t="s">
        <v>23</v>
      </c>
      <c r="I79" s="171">
        <v>95</v>
      </c>
      <c r="J79" s="47">
        <f t="shared" ref="J79:J84" si="2">SUM(J80)</f>
        <v>0</v>
      </c>
      <c r="K79" s="48"/>
      <c r="L79" s="14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s="20" customFormat="1" ht="126" customHeight="1">
      <c r="A80" s="69"/>
      <c r="B80" s="111" t="s">
        <v>98</v>
      </c>
      <c r="C80" s="45" t="s">
        <v>22</v>
      </c>
      <c r="D80" s="46">
        <v>956.70000000000005</v>
      </c>
      <c r="E80" s="170">
        <v>0</v>
      </c>
      <c r="F80" s="46">
        <v>956.70000000000005</v>
      </c>
      <c r="G80" s="46">
        <v>956.69876999999997</v>
      </c>
      <c r="H80" s="170" t="s">
        <v>23</v>
      </c>
      <c r="I80" s="46">
        <v>956.69876999999997</v>
      </c>
      <c r="J80" s="47">
        <f t="shared" si="2"/>
        <v>0</v>
      </c>
      <c r="K80" s="108"/>
      <c r="L80" s="14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s="20" customFormat="1" ht="36.75" customHeight="1">
      <c r="A81" s="69"/>
      <c r="B81" s="172" t="s">
        <v>99</v>
      </c>
      <c r="C81" s="45" t="s">
        <v>22</v>
      </c>
      <c r="D81" s="46">
        <v>0</v>
      </c>
      <c r="E81" s="170">
        <v>0</v>
      </c>
      <c r="F81" s="46">
        <v>0</v>
      </c>
      <c r="G81" s="110">
        <v>0</v>
      </c>
      <c r="H81" s="170" t="s">
        <v>23</v>
      </c>
      <c r="I81" s="46">
        <v>0</v>
      </c>
      <c r="J81" s="47">
        <f t="shared" si="2"/>
        <v>0</v>
      </c>
      <c r="K81" s="48"/>
      <c r="L81" s="14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s="20" customFormat="1" ht="93.75" customHeight="1">
      <c r="A82" s="69"/>
      <c r="B82" s="172" t="s">
        <v>100</v>
      </c>
      <c r="C82" s="45" t="s">
        <v>22</v>
      </c>
      <c r="D82" s="46">
        <v>544.60000000000002</v>
      </c>
      <c r="E82" s="170">
        <v>0</v>
      </c>
      <c r="F82" s="46">
        <v>544.60000000000002</v>
      </c>
      <c r="G82" s="173">
        <v>544.49300000000005</v>
      </c>
      <c r="H82" s="170" t="s">
        <v>23</v>
      </c>
      <c r="I82" s="173">
        <v>544.49300000000005</v>
      </c>
      <c r="J82" s="47">
        <f t="shared" si="2"/>
        <v>0</v>
      </c>
      <c r="K82" s="108"/>
      <c r="L82" s="14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s="20" customFormat="1" ht="59.25" customHeight="1">
      <c r="A83" s="69"/>
      <c r="B83" s="174" t="s">
        <v>101</v>
      </c>
      <c r="C83" s="45" t="s">
        <v>22</v>
      </c>
      <c r="D83" s="171">
        <v>99.799999999999997</v>
      </c>
      <c r="E83" s="170">
        <v>0</v>
      </c>
      <c r="F83" s="171">
        <v>99.799999999999997</v>
      </c>
      <c r="G83" s="171">
        <v>99.75</v>
      </c>
      <c r="H83" s="170" t="s">
        <v>23</v>
      </c>
      <c r="I83" s="171">
        <v>99.75</v>
      </c>
      <c r="J83" s="47">
        <f t="shared" si="2"/>
        <v>0</v>
      </c>
      <c r="K83" s="175"/>
      <c r="L83" s="14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s="20" customFormat="1" ht="89.25" customHeight="1">
      <c r="A84" s="176"/>
      <c r="B84" s="177" t="s">
        <v>102</v>
      </c>
      <c r="C84" s="178" t="s">
        <v>22</v>
      </c>
      <c r="D84" s="46">
        <v>25852.700000000001</v>
      </c>
      <c r="E84" s="170">
        <v>0</v>
      </c>
      <c r="F84" s="46">
        <v>25852.700000000001</v>
      </c>
      <c r="G84" s="46">
        <v>25044.71125</v>
      </c>
      <c r="H84" s="170" t="s">
        <v>23</v>
      </c>
      <c r="I84" s="46">
        <v>25044.71125</v>
      </c>
      <c r="J84" s="179">
        <f t="shared" si="2"/>
        <v>0</v>
      </c>
      <c r="K84" s="180" t="s">
        <v>103</v>
      </c>
      <c r="L84" s="14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s="20" customFormat="1" ht="48.75" customHeight="1">
      <c r="A85" s="69"/>
      <c r="B85" s="181" t="s">
        <v>104</v>
      </c>
      <c r="C85" s="45" t="s">
        <v>22</v>
      </c>
      <c r="D85" s="171">
        <f>SUM(D86:D88)</f>
        <v>350</v>
      </c>
      <c r="E85" s="170">
        <f>SUM(E86:E88)</f>
        <v>0</v>
      </c>
      <c r="F85" s="171">
        <f>SUM(F86:F88)</f>
        <v>350</v>
      </c>
      <c r="G85" s="171">
        <f>SUM(G86:G88)</f>
        <v>350</v>
      </c>
      <c r="H85" s="170" t="s">
        <v>23</v>
      </c>
      <c r="I85" s="171">
        <f>SUM(I86:I88)</f>
        <v>350</v>
      </c>
      <c r="J85" s="170">
        <f>SUM(J86:J88)</f>
        <v>0</v>
      </c>
      <c r="K85" s="182"/>
      <c r="L85" s="14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s="20" customFormat="1" ht="48" customHeight="1">
      <c r="A86" s="69"/>
      <c r="B86" s="44" t="s">
        <v>105</v>
      </c>
      <c r="C86" s="45" t="s">
        <v>22</v>
      </c>
      <c r="D86" s="46">
        <v>0</v>
      </c>
      <c r="E86" s="170">
        <v>0</v>
      </c>
      <c r="F86" s="46">
        <v>0</v>
      </c>
      <c r="G86" s="171">
        <v>0</v>
      </c>
      <c r="H86" s="170" t="s">
        <v>23</v>
      </c>
      <c r="I86" s="183">
        <v>0</v>
      </c>
      <c r="J86" s="47">
        <v>0</v>
      </c>
      <c r="K86" s="108"/>
      <c r="L86" s="184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s="20" customFormat="1" ht="85.5" customHeight="1">
      <c r="A87" s="69"/>
      <c r="B87" s="44" t="s">
        <v>106</v>
      </c>
      <c r="C87" s="45" t="s">
        <v>22</v>
      </c>
      <c r="D87" s="46">
        <v>0</v>
      </c>
      <c r="E87" s="170">
        <v>0</v>
      </c>
      <c r="F87" s="46">
        <v>0</v>
      </c>
      <c r="G87" s="46">
        <v>0</v>
      </c>
      <c r="H87" s="170" t="s">
        <v>23</v>
      </c>
      <c r="I87" s="46">
        <v>0</v>
      </c>
      <c r="J87" s="47">
        <v>0</v>
      </c>
      <c r="K87" s="108"/>
      <c r="L87" s="14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s="20" customFormat="1" ht="83.25" customHeight="1">
      <c r="A88" s="69"/>
      <c r="B88" s="44" t="s">
        <v>107</v>
      </c>
      <c r="C88" s="45" t="s">
        <v>22</v>
      </c>
      <c r="D88" s="46">
        <v>350</v>
      </c>
      <c r="E88" s="170">
        <v>0</v>
      </c>
      <c r="F88" s="46">
        <v>350</v>
      </c>
      <c r="G88" s="46">
        <v>350</v>
      </c>
      <c r="H88" s="170" t="s">
        <v>23</v>
      </c>
      <c r="I88" s="46">
        <v>350</v>
      </c>
      <c r="J88" s="170">
        <v>0</v>
      </c>
      <c r="K88" s="185"/>
      <c r="L88" s="186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s="27" customFormat="1" ht="18" customHeight="1">
      <c r="A89" s="20"/>
      <c r="B89" s="187"/>
      <c r="C89" s="187"/>
      <c r="D89" s="188"/>
      <c r="E89" s="189"/>
      <c r="F89" s="188"/>
      <c r="G89" s="188"/>
      <c r="H89" s="190"/>
      <c r="I89" s="188"/>
      <c r="J89" s="190"/>
      <c r="K89" s="191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  <c r="IQ89" s="14"/>
      <c r="IR89" s="14"/>
      <c r="IS89" s="14"/>
      <c r="IT89" s="14"/>
      <c r="IU89" s="14"/>
      <c r="IV89" s="14"/>
      <c r="IW89" s="14"/>
    </row>
    <row r="90" s="27" customFormat="1" ht="67.5" customHeight="1">
      <c r="A90" s="192"/>
      <c r="B90" s="192"/>
      <c r="C90" s="192"/>
      <c r="D90" s="192"/>
      <c r="E90" s="192"/>
      <c r="F90" s="192"/>
      <c r="G90" s="193"/>
      <c r="H90" s="194"/>
      <c r="I90" s="13"/>
      <c r="J90" s="13"/>
      <c r="K90" s="13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  <c r="IJ90" s="14"/>
      <c r="IK90" s="14"/>
      <c r="IL90" s="14"/>
      <c r="IM90" s="14"/>
      <c r="IN90" s="14"/>
      <c r="IO90" s="14"/>
      <c r="IP90" s="14"/>
      <c r="IQ90" s="14"/>
      <c r="IR90" s="14"/>
      <c r="IS90" s="14"/>
      <c r="IT90" s="14"/>
      <c r="IU90" s="14"/>
      <c r="IV90" s="14"/>
      <c r="IW90" s="14"/>
    </row>
    <row r="91" s="27" customFormat="1" ht="6" customHeight="1">
      <c r="A91" s="20"/>
      <c r="B91" s="21"/>
      <c r="C91" s="21"/>
      <c r="D91" s="22"/>
      <c r="E91" s="23"/>
      <c r="F91" s="22"/>
      <c r="G91" s="22"/>
      <c r="H91" s="24"/>
      <c r="I91" s="22"/>
      <c r="J91" s="24"/>
      <c r="K91" s="16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  <c r="IO91" s="14"/>
      <c r="IP91" s="14"/>
      <c r="IQ91" s="14"/>
      <c r="IR91" s="14"/>
      <c r="IS91" s="14"/>
      <c r="IT91" s="14"/>
      <c r="IU91" s="14"/>
      <c r="IV91" s="14"/>
      <c r="IW91" s="14"/>
    </row>
    <row r="92" s="27" customFormat="1" ht="15" customHeight="1">
      <c r="A92" s="20"/>
      <c r="B92" s="21"/>
      <c r="C92" s="21"/>
      <c r="D92" s="22"/>
      <c r="E92" s="23"/>
      <c r="F92" s="22"/>
      <c r="G92" s="22"/>
      <c r="H92" s="24"/>
      <c r="I92" s="22"/>
      <c r="J92" s="24"/>
      <c r="K92" s="16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  <c r="IO92" s="14"/>
      <c r="IP92" s="14"/>
      <c r="IQ92" s="14"/>
      <c r="IR92" s="14"/>
      <c r="IS92" s="14"/>
      <c r="IT92" s="14"/>
      <c r="IU92" s="14"/>
      <c r="IV92" s="14"/>
      <c r="IW92" s="14"/>
    </row>
    <row r="93" s="27" customFormat="1" ht="15" customHeight="1">
      <c r="A93" s="20"/>
      <c r="B93" s="21"/>
      <c r="C93" s="21"/>
      <c r="D93" s="22"/>
      <c r="E93" s="23"/>
      <c r="F93" s="22"/>
      <c r="G93" s="22"/>
      <c r="H93" s="24"/>
      <c r="I93" s="22"/>
      <c r="J93" s="24"/>
      <c r="K93" s="16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  <c r="IO93" s="14"/>
      <c r="IP93" s="14"/>
      <c r="IQ93" s="14"/>
      <c r="IR93" s="14"/>
      <c r="IS93" s="14"/>
      <c r="IT93" s="14"/>
      <c r="IU93" s="14"/>
      <c r="IV93" s="14"/>
      <c r="IW93" s="14"/>
    </row>
    <row r="94" s="27" customFormat="1" ht="15" customHeight="1">
      <c r="A94" s="20"/>
      <c r="B94" s="21"/>
      <c r="C94" s="21"/>
      <c r="D94" s="22"/>
      <c r="E94" s="23"/>
      <c r="F94" s="22"/>
      <c r="G94" s="22"/>
      <c r="H94" s="24"/>
      <c r="I94" s="22"/>
      <c r="J94" s="24"/>
      <c r="K94" s="16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  <c r="GX94" s="14"/>
      <c r="GY94" s="14"/>
      <c r="GZ94" s="14"/>
      <c r="HA94" s="14"/>
      <c r="HB94" s="14"/>
      <c r="HC94" s="14"/>
      <c r="HD94" s="14"/>
      <c r="HE94" s="14"/>
      <c r="HF94" s="14"/>
      <c r="HG94" s="14"/>
      <c r="HH94" s="14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  <c r="IJ94" s="14"/>
      <c r="IK94" s="14"/>
      <c r="IL94" s="14"/>
      <c r="IM94" s="14"/>
      <c r="IN94" s="14"/>
      <c r="IO94" s="14"/>
      <c r="IP94" s="14"/>
      <c r="IQ94" s="14"/>
      <c r="IR94" s="14"/>
      <c r="IS94" s="14"/>
      <c r="IT94" s="14"/>
      <c r="IU94" s="14"/>
      <c r="IV94" s="14"/>
      <c r="IW94" s="14"/>
    </row>
    <row r="95" s="27" customFormat="1" ht="15" customHeight="1">
      <c r="A95" s="7"/>
      <c r="B95" s="21"/>
      <c r="C95" s="21"/>
      <c r="D95" s="22"/>
      <c r="E95" s="23"/>
      <c r="F95" s="22"/>
      <c r="G95" s="22"/>
      <c r="H95" s="24"/>
      <c r="I95" s="22"/>
      <c r="J95" s="24"/>
      <c r="K95" s="16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</row>
    <row r="96" s="27" customFormat="1" ht="15" customHeight="1">
      <c r="A96" s="7"/>
      <c r="B96" s="21"/>
      <c r="C96" s="21"/>
      <c r="D96" s="22"/>
      <c r="E96" s="23"/>
      <c r="F96" s="22"/>
      <c r="G96" s="22"/>
      <c r="H96" s="24"/>
      <c r="I96" s="22"/>
      <c r="J96" s="24"/>
      <c r="K96" s="16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  <c r="GX96" s="14"/>
      <c r="GY96" s="14"/>
      <c r="GZ96" s="14"/>
      <c r="HA96" s="14"/>
      <c r="HB96" s="14"/>
      <c r="HC96" s="14"/>
      <c r="HD96" s="14"/>
      <c r="HE96" s="14"/>
      <c r="HF96" s="14"/>
      <c r="HG96" s="14"/>
      <c r="HH96" s="14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  <c r="IJ96" s="14"/>
      <c r="IK96" s="14"/>
      <c r="IL96" s="14"/>
      <c r="IM96" s="14"/>
      <c r="IN96" s="14"/>
      <c r="IO96" s="14"/>
      <c r="IP96" s="14"/>
      <c r="IQ96" s="14"/>
      <c r="IR96" s="14"/>
      <c r="IS96" s="14"/>
      <c r="IT96" s="14"/>
      <c r="IU96" s="14"/>
      <c r="IV96" s="14"/>
      <c r="IW96" s="14"/>
    </row>
    <row r="97" s="27" customFormat="1" ht="15" customHeight="1">
      <c r="A97" s="7"/>
      <c r="B97" s="7"/>
      <c r="C97" s="21"/>
      <c r="D97" s="22"/>
      <c r="E97" s="23"/>
      <c r="F97" s="22"/>
      <c r="G97" s="22"/>
      <c r="H97" s="24"/>
      <c r="I97" s="22"/>
      <c r="J97" s="24"/>
      <c r="K97" s="16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  <c r="GW97" s="14"/>
      <c r="GX97" s="14"/>
      <c r="GY97" s="14"/>
      <c r="GZ97" s="14"/>
      <c r="HA97" s="14"/>
      <c r="HB97" s="14"/>
      <c r="HC97" s="14"/>
      <c r="HD97" s="14"/>
      <c r="HE97" s="14"/>
      <c r="HF97" s="14"/>
      <c r="HG97" s="14"/>
      <c r="HH97" s="14"/>
      <c r="HI97" s="14"/>
      <c r="HJ97" s="14"/>
      <c r="HK97" s="14"/>
      <c r="HL97" s="14"/>
      <c r="HM97" s="14"/>
      <c r="HN97" s="14"/>
      <c r="HO97" s="14"/>
      <c r="HP97" s="14"/>
      <c r="HQ97" s="14"/>
      <c r="HR97" s="14"/>
      <c r="HS97" s="14"/>
      <c r="HT97" s="14"/>
      <c r="HU97" s="14"/>
      <c r="HV97" s="14"/>
      <c r="HW97" s="14"/>
      <c r="HX97" s="14"/>
      <c r="HY97" s="14"/>
      <c r="HZ97" s="14"/>
      <c r="IA97" s="14"/>
      <c r="IB97" s="14"/>
      <c r="IC97" s="14"/>
      <c r="ID97" s="14"/>
      <c r="IE97" s="14"/>
      <c r="IF97" s="14"/>
      <c r="IG97" s="14"/>
      <c r="IH97" s="14"/>
      <c r="II97" s="14"/>
      <c r="IJ97" s="14"/>
      <c r="IK97" s="14"/>
      <c r="IL97" s="14"/>
      <c r="IM97" s="14"/>
      <c r="IN97" s="14"/>
      <c r="IO97" s="14"/>
      <c r="IP97" s="14"/>
      <c r="IQ97" s="14"/>
      <c r="IR97" s="14"/>
      <c r="IS97" s="14"/>
      <c r="IT97" s="14"/>
      <c r="IU97" s="14"/>
      <c r="IV97" s="14"/>
      <c r="IW97" s="14"/>
    </row>
    <row r="98" s="27" customFormat="1" ht="15" customHeight="1">
      <c r="C98" s="21"/>
      <c r="D98" s="22"/>
      <c r="E98" s="23"/>
      <c r="F98" s="22"/>
      <c r="G98" s="22"/>
      <c r="H98" s="24"/>
      <c r="I98" s="22"/>
      <c r="J98" s="24"/>
      <c r="K98" s="16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  <c r="GX98" s="14"/>
      <c r="GY98" s="14"/>
      <c r="GZ98" s="14"/>
      <c r="HA98" s="14"/>
      <c r="HB98" s="14"/>
      <c r="HC98" s="14"/>
      <c r="HD98" s="14"/>
      <c r="HE98" s="14"/>
      <c r="HF98" s="14"/>
      <c r="HG98" s="14"/>
      <c r="HH98" s="14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  <c r="II98" s="14"/>
      <c r="IJ98" s="14"/>
      <c r="IK98" s="14"/>
      <c r="IL98" s="14"/>
      <c r="IM98" s="14"/>
      <c r="IN98" s="14"/>
      <c r="IO98" s="14"/>
      <c r="IP98" s="14"/>
      <c r="IQ98" s="14"/>
      <c r="IR98" s="14"/>
      <c r="IS98" s="14"/>
      <c r="IT98" s="14"/>
      <c r="IU98" s="14"/>
      <c r="IV98" s="14"/>
      <c r="IW98" s="14"/>
    </row>
    <row r="99" s="27" customFormat="1" ht="15" customHeight="1">
      <c r="C99" s="21"/>
      <c r="D99" s="22"/>
      <c r="E99" s="23"/>
      <c r="F99" s="22"/>
      <c r="G99" s="22"/>
      <c r="H99" s="24"/>
      <c r="I99" s="22"/>
      <c r="J99" s="24"/>
      <c r="K99" s="16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  <c r="GX99" s="14"/>
      <c r="GY99" s="14"/>
      <c r="GZ99" s="14"/>
      <c r="HA99" s="14"/>
      <c r="HB99" s="14"/>
      <c r="HC99" s="14"/>
      <c r="HD99" s="14"/>
      <c r="HE99" s="14"/>
      <c r="HF99" s="14"/>
      <c r="HG99" s="14"/>
      <c r="HH99" s="14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  <c r="IJ99" s="14"/>
      <c r="IK99" s="14"/>
      <c r="IL99" s="14"/>
      <c r="IM99" s="14"/>
      <c r="IN99" s="14"/>
      <c r="IO99" s="14"/>
      <c r="IP99" s="14"/>
      <c r="IQ99" s="14"/>
      <c r="IR99" s="14"/>
      <c r="IS99" s="14"/>
      <c r="IT99" s="14"/>
      <c r="IU99" s="14"/>
      <c r="IV99" s="14"/>
      <c r="IW99" s="14"/>
    </row>
    <row r="100" s="27" customFormat="1" ht="15" customHeight="1">
      <c r="C100" s="21"/>
      <c r="D100" s="22"/>
      <c r="E100" s="23"/>
      <c r="F100" s="22"/>
      <c r="G100" s="22"/>
      <c r="H100" s="24"/>
      <c r="I100" s="22"/>
      <c r="J100" s="24"/>
      <c r="K100" s="16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  <c r="GW100" s="14"/>
      <c r="GX100" s="14"/>
      <c r="GY100" s="14"/>
      <c r="GZ100" s="14"/>
      <c r="HA100" s="14"/>
      <c r="HB100" s="14"/>
      <c r="HC100" s="14"/>
      <c r="HD100" s="14"/>
      <c r="HE100" s="14"/>
      <c r="HF100" s="14"/>
      <c r="HG100" s="14"/>
      <c r="HH100" s="14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  <c r="II100" s="14"/>
      <c r="IJ100" s="14"/>
      <c r="IK100" s="14"/>
      <c r="IL100" s="14"/>
      <c r="IM100" s="14"/>
      <c r="IN100" s="14"/>
      <c r="IO100" s="14"/>
      <c r="IP100" s="14"/>
      <c r="IQ100" s="14"/>
      <c r="IR100" s="14"/>
      <c r="IS100" s="14"/>
      <c r="IT100" s="14"/>
      <c r="IU100" s="14"/>
      <c r="IV100" s="14"/>
      <c r="IW100" s="14"/>
    </row>
    <row r="101" s="27" customFormat="1" ht="15" customHeight="1">
      <c r="C101" s="21"/>
      <c r="D101" s="22"/>
      <c r="E101" s="23"/>
      <c r="F101" s="22"/>
      <c r="G101" s="22"/>
      <c r="H101" s="24"/>
      <c r="I101" s="22"/>
      <c r="J101" s="24"/>
      <c r="K101" s="16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14"/>
      <c r="GR101" s="14"/>
      <c r="GS101" s="14"/>
      <c r="GT101" s="14"/>
      <c r="GU101" s="14"/>
      <c r="GV101" s="14"/>
      <c r="GW101" s="14"/>
      <c r="GX101" s="14"/>
      <c r="GY101" s="14"/>
      <c r="GZ101" s="14"/>
      <c r="HA101" s="14"/>
      <c r="HB101" s="14"/>
      <c r="HC101" s="14"/>
      <c r="HD101" s="14"/>
      <c r="HE101" s="14"/>
      <c r="HF101" s="14"/>
      <c r="HG101" s="14"/>
      <c r="HH101" s="14"/>
      <c r="HI101" s="14"/>
      <c r="HJ101" s="14"/>
      <c r="HK101" s="14"/>
      <c r="HL101" s="14"/>
      <c r="HM101" s="14"/>
      <c r="HN101" s="14"/>
      <c r="HO101" s="14"/>
      <c r="HP101" s="14"/>
      <c r="HQ101" s="14"/>
      <c r="HR101" s="14"/>
      <c r="HS101" s="14"/>
      <c r="HT101" s="14"/>
      <c r="HU101" s="14"/>
      <c r="HV101" s="14"/>
      <c r="HW101" s="14"/>
      <c r="HX101" s="14"/>
      <c r="HY101" s="14"/>
      <c r="HZ101" s="14"/>
      <c r="IA101" s="14"/>
      <c r="IB101" s="14"/>
      <c r="IC101" s="14"/>
      <c r="ID101" s="14"/>
      <c r="IE101" s="14"/>
      <c r="IF101" s="14"/>
      <c r="IG101" s="14"/>
      <c r="IH101" s="14"/>
      <c r="II101" s="14"/>
      <c r="IJ101" s="14"/>
      <c r="IK101" s="14"/>
      <c r="IL101" s="14"/>
      <c r="IM101" s="14"/>
      <c r="IN101" s="14"/>
      <c r="IO101" s="14"/>
      <c r="IP101" s="14"/>
      <c r="IQ101" s="14"/>
      <c r="IR101" s="14"/>
      <c r="IS101" s="14"/>
      <c r="IT101" s="14"/>
      <c r="IU101" s="14"/>
      <c r="IV101" s="14"/>
      <c r="IW101" s="14"/>
    </row>
    <row r="102" s="27" customFormat="1" ht="15" customHeight="1">
      <c r="C102" s="21"/>
      <c r="D102" s="22"/>
      <c r="E102" s="24"/>
      <c r="F102" s="22"/>
      <c r="G102" s="22"/>
      <c r="H102" s="24"/>
      <c r="I102" s="22"/>
      <c r="J102" s="24"/>
      <c r="K102" s="16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14"/>
      <c r="GR102" s="14"/>
      <c r="GS102" s="14"/>
      <c r="GT102" s="14"/>
      <c r="GU102" s="14"/>
      <c r="GV102" s="14"/>
      <c r="GW102" s="14"/>
      <c r="GX102" s="14"/>
      <c r="GY102" s="14"/>
      <c r="GZ102" s="14"/>
      <c r="HA102" s="14"/>
      <c r="HB102" s="14"/>
      <c r="HC102" s="14"/>
      <c r="HD102" s="14"/>
      <c r="HE102" s="14"/>
      <c r="HF102" s="14"/>
      <c r="HG102" s="14"/>
      <c r="HH102" s="14"/>
      <c r="HI102" s="14"/>
      <c r="HJ102" s="14"/>
      <c r="HK102" s="14"/>
      <c r="HL102" s="14"/>
      <c r="HM102" s="14"/>
      <c r="HN102" s="14"/>
      <c r="HO102" s="14"/>
      <c r="HP102" s="14"/>
      <c r="HQ102" s="14"/>
      <c r="HR102" s="14"/>
      <c r="HS102" s="14"/>
      <c r="HT102" s="14"/>
      <c r="HU102" s="14"/>
      <c r="HV102" s="14"/>
      <c r="HW102" s="14"/>
      <c r="HX102" s="14"/>
      <c r="HY102" s="14"/>
      <c r="HZ102" s="14"/>
      <c r="IA102" s="14"/>
      <c r="IB102" s="14"/>
      <c r="IC102" s="14"/>
      <c r="ID102" s="14"/>
      <c r="IE102" s="14"/>
      <c r="IF102" s="14"/>
      <c r="IG102" s="14"/>
      <c r="IH102" s="14"/>
      <c r="II102" s="14"/>
      <c r="IJ102" s="14"/>
      <c r="IK102" s="14"/>
      <c r="IL102" s="14"/>
      <c r="IM102" s="14"/>
      <c r="IN102" s="14"/>
      <c r="IO102" s="14"/>
      <c r="IP102" s="14"/>
      <c r="IQ102" s="14"/>
      <c r="IR102" s="14"/>
      <c r="IS102" s="14"/>
      <c r="IT102" s="14"/>
      <c r="IU102" s="14"/>
      <c r="IV102" s="14"/>
      <c r="IW102" s="14"/>
    </row>
    <row r="103" s="27" customFormat="1" ht="15" customHeight="1">
      <c r="A103" s="195"/>
      <c r="B103" s="196"/>
      <c r="C103" s="21"/>
      <c r="D103" s="22"/>
      <c r="E103" s="24"/>
      <c r="F103" s="22"/>
      <c r="G103" s="22"/>
      <c r="H103" s="24"/>
      <c r="I103" s="22"/>
      <c r="J103" s="24"/>
      <c r="K103" s="16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  <c r="II103" s="14"/>
      <c r="IJ103" s="14"/>
      <c r="IK103" s="14"/>
      <c r="IL103" s="14"/>
      <c r="IM103" s="14"/>
      <c r="IN103" s="14"/>
      <c r="IO103" s="14"/>
      <c r="IP103" s="14"/>
      <c r="IQ103" s="14"/>
      <c r="IR103" s="14"/>
      <c r="IS103" s="14"/>
      <c r="IT103" s="14"/>
      <c r="IU103" s="14"/>
      <c r="IV103" s="14"/>
      <c r="IW103" s="14"/>
    </row>
    <row r="104" s="27" customFormat="1" ht="15" customHeight="1">
      <c r="A104" s="195"/>
      <c r="B104" s="196"/>
      <c r="C104" s="21"/>
      <c r="D104" s="22"/>
      <c r="E104" s="24"/>
      <c r="F104" s="22"/>
      <c r="G104" s="22"/>
      <c r="H104" s="24"/>
      <c r="I104" s="22"/>
      <c r="J104" s="24"/>
      <c r="K104" s="16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  <c r="IO104" s="14"/>
      <c r="IP104" s="14"/>
      <c r="IQ104" s="14"/>
      <c r="IR104" s="14"/>
      <c r="IS104" s="14"/>
      <c r="IT104" s="14"/>
      <c r="IU104" s="14"/>
      <c r="IV104" s="14"/>
      <c r="IW104" s="14"/>
    </row>
    <row r="105" s="27" customFormat="1" ht="15" customHeight="1">
      <c r="A105" s="197"/>
      <c r="B105" s="197"/>
      <c r="C105" s="21"/>
      <c r="D105" s="22"/>
      <c r="E105" s="24"/>
      <c r="F105" s="22"/>
      <c r="G105" s="22"/>
      <c r="H105" s="24"/>
      <c r="I105" s="22"/>
      <c r="J105" s="24"/>
      <c r="K105" s="16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  <c r="IO105" s="14"/>
      <c r="IP105" s="14"/>
      <c r="IQ105" s="14"/>
      <c r="IR105" s="14"/>
      <c r="IS105" s="14"/>
      <c r="IT105" s="14"/>
      <c r="IU105" s="14"/>
      <c r="IV105" s="14"/>
      <c r="IW105" s="14"/>
    </row>
    <row r="106" s="27" customFormat="1" ht="15" customHeight="1">
      <c r="A106" s="27"/>
      <c r="B106" s="198"/>
      <c r="C106" s="21"/>
      <c r="D106" s="22"/>
      <c r="E106" s="24"/>
      <c r="F106" s="22"/>
      <c r="G106" s="22"/>
      <c r="H106" s="24"/>
      <c r="I106" s="22"/>
      <c r="J106" s="24"/>
      <c r="K106" s="16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</row>
    <row r="107" s="27" customFormat="1" ht="15" customHeight="1">
      <c r="A107" s="20"/>
      <c r="B107" s="21"/>
      <c r="C107" s="21"/>
      <c r="D107" s="22"/>
      <c r="E107" s="24"/>
      <c r="F107" s="22"/>
      <c r="G107" s="22"/>
      <c r="H107" s="24"/>
      <c r="I107" s="22"/>
      <c r="J107" s="24"/>
      <c r="K107" s="16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</row>
    <row r="108" s="27" customFormat="1" ht="15" customHeight="1">
      <c r="A108" s="20"/>
      <c r="B108" s="21"/>
      <c r="C108" s="21"/>
      <c r="D108" s="22"/>
      <c r="E108" s="24"/>
      <c r="F108" s="22"/>
      <c r="G108" s="22"/>
      <c r="H108" s="24"/>
      <c r="I108" s="22"/>
      <c r="J108" s="24"/>
      <c r="K108" s="16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  <c r="II108" s="14"/>
      <c r="IJ108" s="14"/>
      <c r="IK108" s="14"/>
      <c r="IL108" s="14"/>
      <c r="IM108" s="14"/>
      <c r="IN108" s="14"/>
      <c r="IO108" s="14"/>
      <c r="IP108" s="14"/>
      <c r="IQ108" s="14"/>
      <c r="IR108" s="14"/>
      <c r="IS108" s="14"/>
      <c r="IT108" s="14"/>
      <c r="IU108" s="14"/>
      <c r="IV108" s="14"/>
      <c r="IW108" s="14"/>
    </row>
    <row r="109" s="27" customFormat="1" ht="15" customHeight="1">
      <c r="C109" s="21"/>
      <c r="D109" s="22"/>
      <c r="E109" s="24"/>
      <c r="F109" s="22"/>
      <c r="G109" s="22"/>
      <c r="H109" s="24"/>
      <c r="I109" s="22"/>
      <c r="J109" s="24"/>
      <c r="K109" s="16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</row>
    <row r="110" s="27" customFormat="1" ht="15" customHeight="1">
      <c r="C110" s="21"/>
      <c r="D110" s="22"/>
      <c r="E110" s="24"/>
      <c r="F110" s="22"/>
      <c r="G110" s="22"/>
      <c r="H110" s="24"/>
      <c r="I110" s="22"/>
      <c r="J110" s="24"/>
      <c r="K110" s="16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  <c r="II110" s="14"/>
      <c r="IJ110" s="14"/>
      <c r="IK110" s="14"/>
      <c r="IL110" s="14"/>
      <c r="IM110" s="14"/>
      <c r="IN110" s="14"/>
      <c r="IO110" s="14"/>
      <c r="IP110" s="14"/>
      <c r="IQ110" s="14"/>
      <c r="IR110" s="14"/>
      <c r="IS110" s="14"/>
      <c r="IT110" s="14"/>
      <c r="IU110" s="14"/>
      <c r="IV110" s="14"/>
      <c r="IW110" s="14"/>
    </row>
    <row r="111" s="27" customFormat="1" ht="15" customHeight="1">
      <c r="C111" s="21"/>
      <c r="D111" s="22"/>
      <c r="E111" s="24"/>
      <c r="F111" s="22"/>
      <c r="G111" s="22"/>
      <c r="H111" s="24"/>
      <c r="I111" s="22"/>
      <c r="J111" s="24"/>
      <c r="K111" s="16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  <c r="IO111" s="14"/>
      <c r="IP111" s="14"/>
      <c r="IQ111" s="14"/>
      <c r="IR111" s="14"/>
      <c r="IS111" s="14"/>
      <c r="IT111" s="14"/>
      <c r="IU111" s="14"/>
      <c r="IV111" s="14"/>
      <c r="IW111" s="14"/>
    </row>
  </sheetData>
  <autoFilter ref="A1:L88"/>
  <mergeCells count="13">
    <mergeCell ref="I1:K1"/>
    <mergeCell ref="A2:J2"/>
    <mergeCell ref="A3:J3"/>
    <mergeCell ref="A4:J4"/>
    <mergeCell ref="A8:K8"/>
    <mergeCell ref="B18:K18"/>
    <mergeCell ref="B33:K33"/>
    <mergeCell ref="B46:K46"/>
    <mergeCell ref="B77:J77"/>
    <mergeCell ref="A90:B90"/>
    <mergeCell ref="D90:F90"/>
    <mergeCell ref="I90:K90"/>
    <mergeCell ref="A105:B105"/>
  </mergeCells>
  <printOptions headings="0" gridLines="0"/>
  <pageMargins left="0.78740203380584672" right="0.78740203380584672" top="1.18110311031342" bottom="0.39370101690292397" header="0.31496062874793995" footer="0.31496062874793995"/>
  <pageSetup paperSize="9" scale="100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showRuler="1" zoomScale="100" workbookViewId="0">
      <selection activeCell="A1" activeCellId="0" sqref="A1"/>
    </sheetView>
  </sheetViews>
  <sheetFormatPr baseColWidth="8" defaultColWidth="9.1406253092569294" defaultRowHeight="15" customHeight="1"/>
  <cols>
    <col customWidth="1" min="1" max="1" width="15.0000005074985"/>
    <col customWidth="1" min="4" max="4" width="13.570312147129901"/>
  </cols>
  <sheetData>
    <row r="1">
      <c r="A1" s="199"/>
    </row>
    <row r="2">
      <c r="A2" s="199"/>
    </row>
    <row r="3">
      <c r="A3" s="199"/>
    </row>
    <row r="4">
      <c r="A4" s="199"/>
      <c r="B4" s="200"/>
    </row>
    <row r="5" ht="15.75" customHeight="1">
      <c r="B5" s="200"/>
    </row>
    <row r="6">
      <c r="B6" s="201"/>
    </row>
    <row r="7">
      <c r="B7" s="201"/>
    </row>
    <row r="8">
      <c r="B8" s="200"/>
    </row>
    <row r="9" ht="15.75" customHeight="1">
      <c r="B9" s="200"/>
    </row>
    <row r="10">
      <c r="B10" s="202"/>
    </row>
    <row r="11"/>
    <row r="12" ht="15.75">
      <c r="A12" s="203"/>
      <c r="D12" s="204"/>
    </row>
    <row r="13" ht="15.75">
      <c r="D13" s="204"/>
    </row>
    <row r="14">
      <c r="D14" s="205"/>
    </row>
  </sheetData>
  <mergeCells count="3">
    <mergeCell ref="B4:B5"/>
    <mergeCell ref="B6:B7"/>
    <mergeCell ref="B8:B9"/>
  </mergeCells>
  <printOptions headings="0" gridLines="0"/>
  <pageMargins left="0.70000004768371604" right="0.70000004768371604" top="0.75" bottom="0.75" header="0.30000001192092901" footer="0.30000001192092901"/>
  <pageSetup paperSize="9" scale="9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showRuler="1" zoomScale="100" workbookViewId="0">
      <selection activeCell="A1" activeCellId="0" sqref="A1"/>
    </sheetView>
  </sheetViews>
  <sheetFormatPr baseColWidth="8" defaultColWidth="9.1406253092569294" defaultRowHeight="15" customHeight="1"/>
  <sheetData/>
  <printOptions headings="0" gridLines="0"/>
  <pageMargins left="0.70000004768371604" right="0.70000004768371604" top="0.75" bottom="0.75" header="0.30000001192092901" footer="0.30000001192092901"/>
  <pageSetup paperSize="9" scale="100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ScaleCrop>false</ScaleCrop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obarto</cp:lastModifiedBy>
  <cp:revision>2</cp:revision>
  <dcterms:created xsi:type="dcterms:W3CDTF">2026-01-13T12:59:12Z</dcterms:created>
  <dcterms:modified xsi:type="dcterms:W3CDTF">2026-01-27T11:54:31Z</dcterms:modified>
</cp:coreProperties>
</file>