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8"/>
  </bookViews>
  <sheets>
    <sheet name="Лист1" sheetId="1" r:id="rId1"/>
  </sheets>
  <definedNames>
    <definedName name="_xlnm.Print_Titles" localSheetId="0">Лист1!$14:$14</definedName>
    <definedName name="_xlnm.Print_Area" localSheetId="0">Лист1!$A$1:$K$78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F30" i="1" l="1"/>
  <c r="G60" i="1"/>
  <c r="G26" i="1" s="1"/>
  <c r="F35" i="1" l="1"/>
  <c r="I26" i="1"/>
  <c r="D60" i="1" l="1"/>
  <c r="D26" i="1" s="1"/>
  <c r="D18" i="1" s="1"/>
  <c r="F60" i="1"/>
  <c r="F26" i="1" s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G40" i="1"/>
  <c r="H40" i="1"/>
  <c r="I40" i="1"/>
  <c r="H53" i="1"/>
  <c r="D53" i="1"/>
  <c r="G61" i="1"/>
  <c r="G57" i="1" s="1"/>
  <c r="G23" i="1" s="1"/>
  <c r="H61" i="1"/>
  <c r="I61" i="1"/>
  <c r="D61" i="1"/>
  <c r="D57" i="1" s="1"/>
  <c r="D65" i="1"/>
  <c r="G49" i="1" l="1"/>
  <c r="G36" i="1" l="1"/>
  <c r="D35" i="1" l="1"/>
  <c r="D30" i="1" s="1"/>
  <c r="E30" i="1"/>
  <c r="E23" i="1"/>
  <c r="E15" i="1" s="1"/>
  <c r="D23" i="1" l="1"/>
  <c r="F22" i="1"/>
  <c r="F18" i="1" s="1"/>
  <c r="F69" i="1" l="1"/>
  <c r="D69" i="1"/>
  <c r="F65" i="1"/>
  <c r="J61" i="1"/>
  <c r="I57" i="1"/>
  <c r="I23" i="1" s="1"/>
  <c r="F61" i="1"/>
  <c r="F57" i="1" s="1"/>
  <c r="F53" i="1"/>
  <c r="D49" i="1"/>
  <c r="D52" i="1"/>
  <c r="D47" i="1" s="1"/>
  <c r="F40" i="1"/>
  <c r="F32" i="1" s="1"/>
  <c r="F19" i="1" s="1"/>
  <c r="D40" i="1"/>
  <c r="F36" i="1"/>
  <c r="D36" i="1"/>
  <c r="I35" i="1"/>
  <c r="I22" i="1" s="1"/>
  <c r="G35" i="1"/>
  <c r="G30" i="1" s="1"/>
  <c r="D44" i="1" l="1"/>
  <c r="D22" i="1"/>
  <c r="F23" i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<sst xmlns="http://schemas.openxmlformats.org/spreadsheetml/2006/main" count="373" uniqueCount="55">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</sst>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view="pageBreakPreview" topLeftCell="A58" zoomScale="60" zoomScaleNormal="100" workbookViewId="0">
      <selection activeCell="Q76" sqref="Q76"/>
    </sheetView>
  </sheetViews>
  <sheetFormatPr defaultColWidth="9.125" defaultRowHeight="18.350000000000001" x14ac:dyDescent="0.3"/>
  <cols>
    <col min="1" max="1" width="7" style="50" customWidth="1"/>
    <col min="2" max="2" width="29.75" style="4" customWidth="1"/>
    <col min="3" max="3" width="17.25" style="4" customWidth="1"/>
    <col min="4" max="4" width="21.625" style="5" customWidth="1"/>
    <col min="5" max="5" width="9.875" style="4" customWidth="1"/>
    <col min="6" max="6" width="17.625" style="4" customWidth="1"/>
    <col min="7" max="7" width="22.375" style="4" customWidth="1"/>
    <col min="8" max="8" width="14.75" style="4" customWidth="1"/>
    <col min="9" max="9" width="16.875" style="4" customWidth="1"/>
    <col min="10" max="10" width="11.875" style="4" customWidth="1"/>
    <col min="11" max="11" width="13.75" style="4" customWidth="1"/>
    <col min="12" max="16384" width="9.125" style="4"/>
  </cols>
  <sheetData>
    <row r="1" spans="1:25" ht="18.7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4.9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.4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3" hidden="1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1" customHeight="1" thickBot="1" x14ac:dyDescent="0.35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" hidden="1" customHeight="1" thickBot="1" x14ac:dyDescent="0.35">
      <c r="A12" s="8"/>
      <c r="B12" s="2"/>
      <c r="C12" s="2"/>
      <c r="E12" s="8"/>
      <c r="F12" s="8"/>
      <c r="G12" s="8"/>
      <c r="H12" s="2"/>
      <c r="I12" s="2"/>
      <c r="J12" s="2"/>
    </row>
    <row r="13" spans="1:25" ht="19.05" hidden="1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30000000000001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6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784808.60000000009</v>
      </c>
      <c r="E15" s="16">
        <f t="shared" si="0"/>
        <v>0</v>
      </c>
      <c r="F15" s="16">
        <f>SUM(F19+F23)</f>
        <v>671768.6</v>
      </c>
      <c r="G15" s="16">
        <f t="shared" si="0"/>
        <v>112404.32</v>
      </c>
      <c r="H15" s="16" t="s">
        <v>46</v>
      </c>
      <c r="I15" s="16">
        <f t="shared" si="0"/>
        <v>112375.23999999999</v>
      </c>
      <c r="J15" s="16" t="s">
        <v>46</v>
      </c>
      <c r="K15" s="17"/>
    </row>
    <row r="16" spans="1:25" s="14" customFormat="1" ht="31.2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6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5" customHeight="1" thickBot="1" x14ac:dyDescent="0.3">
      <c r="A18" s="94"/>
      <c r="B18" s="73"/>
      <c r="C18" s="20" t="s">
        <v>18</v>
      </c>
      <c r="D18" s="21">
        <f t="shared" ref="D18:F18" si="1">SUM(D22+D26)</f>
        <v>784808.60000000009</v>
      </c>
      <c r="E18" s="21">
        <f t="shared" si="1"/>
        <v>0</v>
      </c>
      <c r="F18" s="21">
        <f t="shared" si="1"/>
        <v>671768.6</v>
      </c>
      <c r="G18" s="21">
        <f t="shared" ref="G18:I18" si="2">SUM(G22+G26)</f>
        <v>112404.32</v>
      </c>
      <c r="H18" s="22" t="s">
        <v>19</v>
      </c>
      <c r="I18" s="21">
        <f t="shared" si="2"/>
        <v>112375.23999999999</v>
      </c>
      <c r="J18" s="21" t="s">
        <v>46</v>
      </c>
      <c r="K18" s="23"/>
    </row>
    <row r="19" spans="1:11" s="14" customFormat="1" ht="28.5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157144.79999999999</v>
      </c>
      <c r="E19" s="16"/>
      <c r="F19" s="16">
        <f>SUM(F32+F49)</f>
        <v>157144.79999999999</v>
      </c>
      <c r="G19" s="16">
        <f t="shared" si="3"/>
        <v>59116.68</v>
      </c>
      <c r="H19" s="16" t="s">
        <v>46</v>
      </c>
      <c r="I19" s="16">
        <f t="shared" si="3"/>
        <v>59087.6</v>
      </c>
      <c r="J19" s="16" t="s">
        <v>46</v>
      </c>
      <c r="K19" s="24"/>
    </row>
    <row r="20" spans="1:11" s="14" customFormat="1" ht="28.5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36.700000000000003" customHeight="1" thickBot="1" x14ac:dyDescent="0.3">
      <c r="A22" s="70"/>
      <c r="B22" s="73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157144.79999999999</v>
      </c>
      <c r="G22" s="21">
        <f t="shared" si="4"/>
        <v>59116.68</v>
      </c>
      <c r="H22" s="22" t="s">
        <v>19</v>
      </c>
      <c r="I22" s="21">
        <f t="shared" si="4"/>
        <v>59087.6</v>
      </c>
      <c r="J22" s="21" t="s">
        <v>46</v>
      </c>
      <c r="K22" s="23"/>
    </row>
    <row r="23" spans="1:11" s="14" customFormat="1" ht="28.5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627663.80000000005</v>
      </c>
      <c r="E23" s="16">
        <f t="shared" si="5"/>
        <v>0</v>
      </c>
      <c r="F23" s="16">
        <f t="shared" si="5"/>
        <v>514623.8</v>
      </c>
      <c r="G23" s="16">
        <f>SUM(G57)</f>
        <v>53287.64</v>
      </c>
      <c r="H23" s="16" t="s">
        <v>46</v>
      </c>
      <c r="I23" s="16">
        <f>SUM(I57)</f>
        <v>53287.64</v>
      </c>
      <c r="J23" s="16" t="s">
        <v>46</v>
      </c>
      <c r="K23" s="24"/>
    </row>
    <row r="24" spans="1:11" s="14" customFormat="1" ht="28.5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35.35" customHeight="1" thickBot="1" x14ac:dyDescent="0.3">
      <c r="A26" s="70"/>
      <c r="B26" s="73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514623.8</v>
      </c>
      <c r="G26" s="21">
        <f>SUM(G60)</f>
        <v>53287.64</v>
      </c>
      <c r="H26" s="22" t="s">
        <v>19</v>
      </c>
      <c r="I26" s="21">
        <f>SUM(I60)</f>
        <v>53287.64</v>
      </c>
      <c r="J26" s="21" t="s">
        <v>46</v>
      </c>
      <c r="K26" s="23"/>
    </row>
    <row r="27" spans="1:11" s="14" customFormat="1" ht="27.2" customHeight="1" x14ac:dyDescent="0.25">
      <c r="A27" s="68" t="s">
        <v>24</v>
      </c>
      <c r="B27" s="71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59116.68</v>
      </c>
      <c r="H27" s="16" t="s">
        <v>46</v>
      </c>
      <c r="I27" s="16">
        <f t="shared" si="7"/>
        <v>59087.6</v>
      </c>
      <c r="J27" s="16" t="s">
        <v>46</v>
      </c>
      <c r="K27" s="25"/>
    </row>
    <row r="28" spans="1:11" s="14" customFormat="1" ht="32.299999999999997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6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5" customHeight="1" thickBot="1" x14ac:dyDescent="0.3">
      <c r="A30" s="70"/>
      <c r="B30" s="73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59116.68</v>
      </c>
      <c r="H30" s="22" t="s">
        <v>19</v>
      </c>
      <c r="I30" s="21">
        <f t="shared" si="8"/>
        <v>59087.6</v>
      </c>
      <c r="J30" s="21" t="s">
        <v>46</v>
      </c>
      <c r="K30" s="27"/>
    </row>
    <row r="31" spans="1:11" s="14" customFormat="1" ht="16.3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65" x14ac:dyDescent="0.25">
      <c r="A32" s="68" t="s">
        <v>27</v>
      </c>
      <c r="B32" s="71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59116.68</v>
      </c>
      <c r="H32" s="16" t="s">
        <v>46</v>
      </c>
      <c r="I32" s="16">
        <f t="shared" si="10"/>
        <v>59087.6</v>
      </c>
      <c r="J32" s="16" t="s">
        <v>46</v>
      </c>
      <c r="K32" s="25"/>
    </row>
    <row r="33" spans="1:11" s="14" customFormat="1" ht="31.2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6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52.3" customHeight="1" thickBot="1" x14ac:dyDescent="0.3">
      <c r="A35" s="70"/>
      <c r="B35" s="73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 t="shared" si="11"/>
        <v>59116.68</v>
      </c>
      <c r="H35" s="22" t="s">
        <v>19</v>
      </c>
      <c r="I35" s="21">
        <f t="shared" si="11"/>
        <v>59087.6</v>
      </c>
      <c r="J35" s="21" t="s">
        <v>46</v>
      </c>
      <c r="K35" s="27"/>
    </row>
    <row r="36" spans="1:11" s="31" customFormat="1" ht="15.6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56081.48</v>
      </c>
      <c r="H36" s="29" t="str">
        <f t="shared" ref="H36:I36" si="13">H39</f>
        <v>Х</v>
      </c>
      <c r="I36" s="29">
        <f t="shared" si="13"/>
        <v>56052.4</v>
      </c>
      <c r="J36" s="29" t="s">
        <v>46</v>
      </c>
      <c r="K36" s="30"/>
    </row>
    <row r="37" spans="1:11" s="14" customFormat="1" ht="31.2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6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48.9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56081.48</v>
      </c>
      <c r="H39" s="37" t="s">
        <v>19</v>
      </c>
      <c r="I39" s="36">
        <v>56052.4</v>
      </c>
      <c r="J39" s="36" t="s">
        <v>46</v>
      </c>
      <c r="K39" s="38"/>
    </row>
    <row r="40" spans="1:11" s="31" customFormat="1" ht="15.65" hidden="1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3035.2</v>
      </c>
      <c r="H40" s="63">
        <f t="shared" si="14"/>
        <v>0</v>
      </c>
      <c r="I40" s="62">
        <f t="shared" si="14"/>
        <v>3035.2</v>
      </c>
      <c r="J40" s="55" t="s">
        <v>46</v>
      </c>
      <c r="K40" s="39"/>
    </row>
    <row r="41" spans="1:11" s="14" customFormat="1" ht="31.25" hidden="1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65" hidden="1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12.7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3035.2</v>
      </c>
      <c r="H43" s="37" t="s">
        <v>19</v>
      </c>
      <c r="I43" s="64">
        <v>3035.2</v>
      </c>
      <c r="J43" s="56"/>
      <c r="K43" s="41"/>
    </row>
    <row r="44" spans="1:11" s="14" customFormat="1" ht="24.45" customHeight="1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517620.2</v>
      </c>
      <c r="G44" s="42">
        <f t="shared" si="15"/>
        <v>53287.64</v>
      </c>
      <c r="H44" s="42" t="s">
        <v>46</v>
      </c>
      <c r="I44" s="42">
        <f t="shared" si="15"/>
        <v>53287.64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40.1" customHeight="1" thickBot="1" x14ac:dyDescent="0.3">
      <c r="A47" s="70"/>
      <c r="B47" s="96"/>
      <c r="C47" s="20" t="s">
        <v>18</v>
      </c>
      <c r="D47" s="45">
        <f>SUM(D52,D60)</f>
        <v>630660.20000000007</v>
      </c>
      <c r="E47" s="45" t="s">
        <v>46</v>
      </c>
      <c r="F47" s="45">
        <f>F44</f>
        <v>517620.2</v>
      </c>
      <c r="G47" s="45">
        <f t="shared" ref="G47:I47" si="16">SUM(G52+G60)</f>
        <v>53287.64</v>
      </c>
      <c r="H47" s="22" t="s">
        <v>19</v>
      </c>
      <c r="I47" s="45">
        <f t="shared" si="16"/>
        <v>53287.64</v>
      </c>
      <c r="J47" s="45" t="s">
        <v>46</v>
      </c>
      <c r="K47" s="27"/>
    </row>
    <row r="48" spans="1:11" s="14" customFormat="1" ht="16.3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6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2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6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5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6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2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6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1.9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6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514623.8</v>
      </c>
      <c r="G57" s="16">
        <f>SUM(G61,G65,G69)</f>
        <v>53287.64</v>
      </c>
      <c r="H57" s="16" t="s">
        <v>46</v>
      </c>
      <c r="I57" s="16">
        <f>SUM(I61,I65,I69)</f>
        <v>53287.64</v>
      </c>
      <c r="J57" s="16" t="s">
        <v>46</v>
      </c>
      <c r="K57" s="46"/>
    </row>
    <row r="58" spans="1:11" s="14" customFormat="1" ht="31.2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36.700000000000003" customHeight="1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43.5" customHeight="1" thickBot="1" x14ac:dyDescent="0.3">
      <c r="A60" s="70"/>
      <c r="B60" s="73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514623.8</v>
      </c>
      <c r="G60" s="21">
        <f>SUM(G64,G68,G72)</f>
        <v>53287.64</v>
      </c>
      <c r="H60" s="22" t="s">
        <v>19</v>
      </c>
      <c r="I60" s="21">
        <f>SUM(I64,I68,I72)</f>
        <v>53287.64</v>
      </c>
      <c r="J60" s="21" t="s">
        <v>46</v>
      </c>
      <c r="K60" s="23"/>
    </row>
    <row r="61" spans="1:11" s="14" customFormat="1" ht="36.700000000000003" customHeight="1" thickBot="1" x14ac:dyDescent="0.3">
      <c r="A61" s="68" t="s">
        <v>40</v>
      </c>
      <c r="B61" s="71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1">SUM(F62:F64)</f>
        <v>514073.8</v>
      </c>
      <c r="G61" s="47">
        <f t="shared" si="21"/>
        <v>53287.64</v>
      </c>
      <c r="H61" s="47">
        <f t="shared" si="21"/>
        <v>0</v>
      </c>
      <c r="I61" s="47">
        <f t="shared" si="21"/>
        <v>53287.64</v>
      </c>
      <c r="J61" s="47">
        <f t="shared" si="21"/>
        <v>0</v>
      </c>
      <c r="K61" s="48"/>
    </row>
    <row r="62" spans="1:11" s="14" customFormat="1" ht="31.2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6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59.95" customHeight="1" thickBot="1" x14ac:dyDescent="0.3">
      <c r="A64" s="70"/>
      <c r="B64" s="73"/>
      <c r="C64" s="20" t="s">
        <v>18</v>
      </c>
      <c r="D64" s="49">
        <v>627113.80000000005</v>
      </c>
      <c r="E64" s="49"/>
      <c r="F64" s="49">
        <v>514073.8</v>
      </c>
      <c r="G64" s="21">
        <v>53287.64</v>
      </c>
      <c r="H64" s="22" t="s">
        <v>19</v>
      </c>
      <c r="I64" s="21">
        <v>53287.64</v>
      </c>
      <c r="J64" s="49"/>
      <c r="K64" s="27"/>
    </row>
    <row r="65" spans="1:11" s="14" customFormat="1" ht="15.6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2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2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6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6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2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6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8.9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3" spans="1:11" hidden="1" x14ac:dyDescent="0.3"/>
    <row r="74" spans="1:11" ht="94.6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  <rowBreaks count="3" manualBreakCount="3">
    <brk id="26" max="16383" man="1"/>
    <brk id="43" max="16383" man="1"/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2022-06-14T14:53:51Z</dcterms:modified>
</cp:coreProperties>
</file>