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3\13п2_Иполнение бюджета 2020\"/>
    </mc:Choice>
  </mc:AlternateContent>
  <xr:revisionPtr revIDLastSave="0" documentId="13_ncr:1_{65BF0392-BECF-47E2-87ED-4834BC9CAB9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3" r:id="rId1"/>
  </sheets>
  <definedNames>
    <definedName name="_xlnm._FilterDatabase" localSheetId="0" hidden="1">'прил. 9'!$A$14:$G$190</definedName>
    <definedName name="_xlnm.Print_Titles" localSheetId="0">'прил. 9'!$14:$14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3" l="1"/>
  <c r="G33" i="3"/>
  <c r="G34" i="3"/>
  <c r="G35" i="3"/>
  <c r="G38" i="3"/>
  <c r="G39" i="3"/>
  <c r="G42" i="3"/>
  <c r="G43" i="3"/>
  <c r="G44" i="3"/>
  <c r="G45" i="3"/>
  <c r="G48" i="3"/>
  <c r="G49" i="3"/>
  <c r="G50" i="3"/>
  <c r="G51" i="3"/>
  <c r="G52" i="3"/>
  <c r="G53" i="3"/>
  <c r="G54" i="3"/>
  <c r="G55" i="3"/>
  <c r="G56" i="3"/>
  <c r="G57" i="3"/>
  <c r="G60" i="3"/>
  <c r="G61" i="3"/>
  <c r="G62" i="3"/>
  <c r="G63" i="3"/>
  <c r="G64" i="3"/>
  <c r="G65" i="3"/>
  <c r="G68" i="3"/>
  <c r="G71" i="3"/>
  <c r="G72" i="3"/>
  <c r="G73" i="3"/>
  <c r="G74" i="3"/>
  <c r="G77" i="3"/>
  <c r="G78" i="3"/>
  <c r="G79" i="3"/>
  <c r="G80" i="3"/>
  <c r="G81" i="3"/>
  <c r="G84" i="3"/>
  <c r="G85" i="3"/>
  <c r="G86" i="3"/>
  <c r="G89" i="3"/>
  <c r="G90" i="3"/>
  <c r="G91" i="3"/>
  <c r="G92" i="3"/>
  <c r="G93" i="3"/>
  <c r="G94" i="3"/>
  <c r="G97" i="3"/>
  <c r="G100" i="3"/>
  <c r="G101" i="3"/>
  <c r="G102" i="3"/>
  <c r="G105" i="3"/>
  <c r="G106" i="3"/>
  <c r="G109" i="3"/>
  <c r="G110" i="3"/>
  <c r="G111" i="3"/>
  <c r="G112" i="3"/>
  <c r="G113" i="3"/>
  <c r="G116" i="3"/>
  <c r="G117" i="3"/>
  <c r="G118" i="3"/>
  <c r="G121" i="3"/>
  <c r="G122" i="3"/>
  <c r="G123" i="3"/>
  <c r="G124" i="3"/>
  <c r="G125" i="3"/>
  <c r="G126" i="3"/>
  <c r="G127" i="3"/>
  <c r="G128" i="3"/>
  <c r="G129" i="3"/>
  <c r="G130" i="3"/>
  <c r="G131" i="3"/>
  <c r="G134" i="3"/>
  <c r="G135" i="3"/>
  <c r="G138" i="3"/>
  <c r="G139" i="3"/>
  <c r="G142" i="3"/>
  <c r="G145" i="3"/>
  <c r="G146" i="3"/>
  <c r="G147" i="3"/>
  <c r="G148" i="3"/>
  <c r="G149" i="3"/>
  <c r="G152" i="3"/>
  <c r="G153" i="3"/>
  <c r="G154" i="3"/>
  <c r="G155" i="3"/>
  <c r="G158" i="3"/>
  <c r="G159" i="3"/>
  <c r="G162" i="3"/>
  <c r="G163" i="3"/>
  <c r="G166" i="3"/>
  <c r="G167" i="3"/>
  <c r="G168" i="3"/>
  <c r="G171" i="3"/>
  <c r="G172" i="3"/>
  <c r="G177" i="3"/>
  <c r="G178" i="3"/>
  <c r="G181" i="3"/>
  <c r="G182" i="3"/>
  <c r="G183" i="3"/>
  <c r="G184" i="3"/>
  <c r="G185" i="3"/>
  <c r="G186" i="3"/>
  <c r="G187" i="3"/>
  <c r="G188" i="3"/>
  <c r="G189" i="3"/>
  <c r="G19" i="3"/>
  <c r="G20" i="3"/>
  <c r="G21" i="3"/>
  <c r="G22" i="3"/>
  <c r="G25" i="3"/>
  <c r="G26" i="3"/>
  <c r="G27" i="3"/>
  <c r="F227" i="3"/>
  <c r="E227" i="3"/>
  <c r="F226" i="3"/>
  <c r="E226" i="3"/>
  <c r="F224" i="3"/>
  <c r="E224" i="3"/>
  <c r="F220" i="3"/>
  <c r="F219" i="3" s="1"/>
  <c r="E220" i="3"/>
  <c r="E219" i="3" s="1"/>
  <c r="F216" i="3"/>
  <c r="E216" i="3"/>
  <c r="F215" i="3"/>
  <c r="E215" i="3"/>
  <c r="F214" i="3"/>
  <c r="E214" i="3"/>
  <c r="F208" i="3"/>
  <c r="E208" i="3"/>
  <c r="F205" i="3"/>
  <c r="E205" i="3"/>
  <c r="F202" i="3"/>
  <c r="E202" i="3"/>
  <c r="F201" i="3"/>
  <c r="E201" i="3"/>
  <c r="F199" i="3"/>
  <c r="F198" i="3" s="1"/>
  <c r="E199" i="3"/>
  <c r="E198" i="3" s="1"/>
  <c r="F197" i="3"/>
  <c r="E197" i="3"/>
  <c r="F196" i="3"/>
  <c r="E196" i="3"/>
  <c r="F195" i="3"/>
  <c r="E195" i="3"/>
  <c r="F179" i="3"/>
  <c r="E179" i="3"/>
  <c r="F175" i="3"/>
  <c r="F203" i="3" s="1"/>
  <c r="E175" i="3"/>
  <c r="F169" i="3"/>
  <c r="E169" i="3"/>
  <c r="F164" i="3"/>
  <c r="E164" i="3"/>
  <c r="F160" i="3"/>
  <c r="E160" i="3"/>
  <c r="F156" i="3"/>
  <c r="F207" i="3" s="1"/>
  <c r="E156" i="3"/>
  <c r="E207" i="3" s="1"/>
  <c r="F150" i="3"/>
  <c r="F209" i="3" s="1"/>
  <c r="E150" i="3"/>
  <c r="E209" i="3" s="1"/>
  <c r="F143" i="3"/>
  <c r="F140" i="3" s="1"/>
  <c r="E143" i="3"/>
  <c r="E140" i="3" s="1"/>
  <c r="F136" i="3"/>
  <c r="F213" i="3" s="1"/>
  <c r="E136" i="3"/>
  <c r="E213" i="3" s="1"/>
  <c r="F132" i="3"/>
  <c r="E132" i="3"/>
  <c r="F119" i="3"/>
  <c r="F218" i="3" s="1"/>
  <c r="F217" i="3" s="1"/>
  <c r="E119" i="3"/>
  <c r="E218" i="3" s="1"/>
  <c r="E217" i="3" s="1"/>
  <c r="F114" i="3"/>
  <c r="E114" i="3"/>
  <c r="F107" i="3"/>
  <c r="E107" i="3"/>
  <c r="F103" i="3"/>
  <c r="F211" i="3" s="1"/>
  <c r="E103" i="3"/>
  <c r="E211" i="3" s="1"/>
  <c r="F98" i="3"/>
  <c r="F223" i="3" s="1"/>
  <c r="E98" i="3"/>
  <c r="E223" i="3" s="1"/>
  <c r="F87" i="3"/>
  <c r="E87" i="3"/>
  <c r="F82" i="3"/>
  <c r="E82" i="3"/>
  <c r="F75" i="3"/>
  <c r="E75" i="3"/>
  <c r="F69" i="3"/>
  <c r="F66" i="3" s="1"/>
  <c r="E69" i="3"/>
  <c r="E66" i="3" s="1"/>
  <c r="F58" i="3"/>
  <c r="E58" i="3"/>
  <c r="F46" i="3"/>
  <c r="E46" i="3"/>
  <c r="F40" i="3"/>
  <c r="E40" i="3"/>
  <c r="F36" i="3"/>
  <c r="E36" i="3"/>
  <c r="F30" i="3"/>
  <c r="E30" i="3"/>
  <c r="F23" i="3"/>
  <c r="E23" i="3"/>
  <c r="F17" i="3"/>
  <c r="E17" i="3"/>
  <c r="G179" i="3" l="1"/>
  <c r="G164" i="3"/>
  <c r="G160" i="3"/>
  <c r="G140" i="3"/>
  <c r="F225" i="3"/>
  <c r="G107" i="3"/>
  <c r="E221" i="3"/>
  <c r="G36" i="3"/>
  <c r="E15" i="3"/>
  <c r="G23" i="3"/>
  <c r="G46" i="3"/>
  <c r="G66" i="3"/>
  <c r="G82" i="3"/>
  <c r="G169" i="3"/>
  <c r="G136" i="3"/>
  <c r="G17" i="3"/>
  <c r="G30" i="3"/>
  <c r="G40" i="3"/>
  <c r="G58" i="3"/>
  <c r="G75" i="3"/>
  <c r="G87" i="3"/>
  <c r="G114" i="3"/>
  <c r="G132" i="3"/>
  <c r="G175" i="3"/>
  <c r="G143" i="3"/>
  <c r="G119" i="3"/>
  <c r="G103" i="3"/>
  <c r="E225" i="3"/>
  <c r="G150" i="3"/>
  <c r="G98" i="3"/>
  <c r="G69" i="3"/>
  <c r="G156" i="3"/>
  <c r="E212" i="3"/>
  <c r="E210" i="3" s="1"/>
  <c r="F212" i="3"/>
  <c r="F210" i="3" s="1"/>
  <c r="E95" i="3"/>
  <c r="F194" i="3"/>
  <c r="F221" i="3"/>
  <c r="F28" i="3"/>
  <c r="F15" i="3"/>
  <c r="F95" i="3"/>
  <c r="E173" i="3"/>
  <c r="E194" i="3"/>
  <c r="F200" i="3"/>
  <c r="E206" i="3"/>
  <c r="F206" i="3"/>
  <c r="E28" i="3"/>
  <c r="E203" i="3"/>
  <c r="E200" i="3" s="1"/>
  <c r="F173" i="3"/>
  <c r="G95" i="3" l="1"/>
  <c r="G15" i="3"/>
  <c r="G173" i="3"/>
  <c r="G28" i="3"/>
  <c r="E190" i="3"/>
  <c r="F190" i="3"/>
  <c r="E193" i="3"/>
  <c r="F193" i="3"/>
  <c r="G190" i="3" l="1"/>
  <c r="E192" i="3"/>
  <c r="F192" i="3"/>
  <c r="D227" i="3" l="1"/>
  <c r="D226" i="3"/>
  <c r="D224" i="3"/>
  <c r="D220" i="3"/>
  <c r="D219" i="3" s="1"/>
  <c r="D216" i="3"/>
  <c r="D215" i="3"/>
  <c r="D214" i="3"/>
  <c r="D208" i="3"/>
  <c r="D205" i="3"/>
  <c r="D202" i="3"/>
  <c r="D201" i="3"/>
  <c r="D199" i="3"/>
  <c r="D198" i="3" s="1"/>
  <c r="D197" i="3"/>
  <c r="D196" i="3"/>
  <c r="D195" i="3"/>
  <c r="D179" i="3"/>
  <c r="D175" i="3"/>
  <c r="D203" i="3" s="1"/>
  <c r="D169" i="3"/>
  <c r="D164" i="3"/>
  <c r="D160" i="3"/>
  <c r="D156" i="3"/>
  <c r="D207" i="3" s="1"/>
  <c r="D150" i="3"/>
  <c r="D209" i="3" s="1"/>
  <c r="D143" i="3"/>
  <c r="D140" i="3" s="1"/>
  <c r="D136" i="3"/>
  <c r="D213" i="3" s="1"/>
  <c r="D132" i="3"/>
  <c r="D119" i="3"/>
  <c r="D218" i="3" s="1"/>
  <c r="D217" i="3" s="1"/>
  <c r="D114" i="3"/>
  <c r="D107" i="3"/>
  <c r="D103" i="3"/>
  <c r="D211" i="3" s="1"/>
  <c r="D98" i="3"/>
  <c r="D223" i="3" s="1"/>
  <c r="D87" i="3"/>
  <c r="D82" i="3"/>
  <c r="D75" i="3"/>
  <c r="D69" i="3"/>
  <c r="D66" i="3" s="1"/>
  <c r="D58" i="3"/>
  <c r="D46" i="3"/>
  <c r="D40" i="3"/>
  <c r="D36" i="3"/>
  <c r="D30" i="3"/>
  <c r="D23" i="3"/>
  <c r="D17" i="3"/>
  <c r="D173" i="3" l="1"/>
  <c r="D221" i="3"/>
  <c r="D194" i="3"/>
  <c r="D15" i="3"/>
  <c r="D225" i="3"/>
  <c r="D95" i="3"/>
  <c r="D28" i="3"/>
  <c r="D212" i="3"/>
  <c r="D210" i="3" s="1"/>
  <c r="D200" i="3"/>
  <c r="D206" i="3"/>
  <c r="D190" i="3" l="1"/>
  <c r="D193" i="3"/>
  <c r="D192" i="3" l="1"/>
</calcChain>
</file>

<file path=xl/sharedStrings.xml><?xml version="1.0" encoding="utf-8"?>
<sst xmlns="http://schemas.openxmlformats.org/spreadsheetml/2006/main" count="309" uniqueCount="209">
  <si>
    <t>№ п/п</t>
  </si>
  <si>
    <t>Код</t>
  </si>
  <si>
    <t>Наименование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</si>
  <si>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</si>
  <si>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</si>
  <si>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</si>
  <si>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</si>
  <si>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</si>
  <si>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Общее образование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</si>
  <si>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</si>
  <si>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</si>
  <si>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</si>
  <si>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</si>
  <si>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</si>
  <si>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</si>
  <si>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</si>
  <si>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</si>
  <si>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</si>
  <si>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</si>
  <si>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</si>
  <si>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</si>
  <si>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</si>
  <si>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</si>
  <si>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0700</t>
  </si>
  <si>
    <t>0701</t>
  </si>
  <si>
    <t>0702</t>
  </si>
  <si>
    <t>0703</t>
  </si>
  <si>
    <t>0707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</si>
  <si>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</si>
  <si>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</si>
  <si>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</si>
  <si>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</si>
  <si>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</si>
  <si>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</si>
  <si>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</si>
  <si>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</si>
  <si>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</si>
  <si>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0408</t>
  </si>
  <si>
    <t>2.3.</t>
  </si>
  <si>
    <t>2.4.</t>
  </si>
  <si>
    <t xml:space="preserve">Расходы за счёт субвенций местным бюджетам – всего, 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</si>
  <si>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</si>
  <si>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</si>
  <si>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</si>
  <si>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 xml:space="preserve">Расходы за счёт субсидий местным бюджетам – всего, </t>
  </si>
  <si>
    <t>2.5.</t>
  </si>
  <si>
    <t>2.6.</t>
  </si>
  <si>
    <t>2.7.</t>
  </si>
  <si>
    <t>2.8.</t>
  </si>
  <si>
    <t>2.9.</t>
  </si>
  <si>
    <t>в том числе за счёт:</t>
  </si>
  <si>
    <t xml:space="preserve">средств федерального бюджета </t>
  </si>
  <si>
    <t>средств краевого бюджета</t>
  </si>
  <si>
    <t>Охрана семьи и детства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</si>
  <si>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</si>
  <si>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0105</t>
  </si>
  <si>
    <t>0412</t>
  </si>
  <si>
    <t>0502</t>
  </si>
  <si>
    <t>0503</t>
  </si>
  <si>
    <t>0800</t>
  </si>
  <si>
    <t>0801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</si>
  <si>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</si>
  <si>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образования, – всего,</t>
  </si>
  <si>
    <t>2.10.</t>
  </si>
  <si>
    <t>2.11.</t>
  </si>
  <si>
    <t>2.12.</t>
  </si>
  <si>
    <t>2.13.</t>
  </si>
  <si>
    <t>2.14.</t>
  </si>
  <si>
    <t>2.15.</t>
  </si>
  <si>
    <t>0705</t>
  </si>
  <si>
    <t>2.16.</t>
  </si>
  <si>
    <t>2.17.</t>
  </si>
  <si>
    <t>3.</t>
  </si>
  <si>
    <t xml:space="preserve">Расходы за счёт иных межбюджетных трансфертов – всего, </t>
  </si>
  <si>
    <t>3.1.</t>
  </si>
  <si>
    <t>0410</t>
  </si>
  <si>
    <t>0501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</si>
  <si>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 – всего,</t>
  </si>
  <si>
    <t>2.18.</t>
  </si>
  <si>
    <t>2.19.</t>
  </si>
  <si>
    <t>2.20.</t>
  </si>
  <si>
    <t>1.1.</t>
  </si>
  <si>
    <t>2.</t>
  </si>
  <si>
    <t>Субсидии на организацию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</si>
  <si>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</si>
  <si>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обеспечение условий для развития физической культуры и массового спорта в части оплаты труда инструкторов по спорту</t>
  </si>
  <si>
    <t>Субсидии на подготовку изменений в правила землепользования и застройки городских округов Краснодарского края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</si>
  <si>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</si>
  <si>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Всего расходов за счёт средств, передаваемых из краевого бюджета в 2020 году</t>
  </si>
  <si>
    <t>Субсидии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</si>
  <si>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Субсидии на организацию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</si>
  <si>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</si>
  <si>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</si>
  <si>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Сельское хозяйство и рыболовство</t>
  </si>
  <si>
    <t>Субсидии на реализацию мероприятий по формированию и содержанию муниципальных архивов</t>
  </si>
  <si>
    <t>Субсидии на организацию газоснабжения населения (поселений) (строительство подводящих газопроводов, распределительных газопроводов)</t>
  </si>
  <si>
    <t>2.21.</t>
  </si>
  <si>
    <t>2.22.</t>
  </si>
  <si>
    <t>2.23.</t>
  </si>
  <si>
    <t>2.24.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</si>
  <si>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</t>
  </si>
  <si>
    <t>2.25.</t>
  </si>
  <si>
    <t>Субсидии на 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от 2 месяцев до 3 лет)</t>
  </si>
  <si>
    <t>2.26.</t>
  </si>
  <si>
    <t>Субсидии на создание условий для жилищного строительства в целях финансового обеспечения (возмещения) затрат (части затрат) юридических лиц в связи с выполнением работ, оказанием услуг по завершению строительства проблемных объектов высокой степени готовности</t>
  </si>
  <si>
    <t>Физическая культура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</si>
  <si>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рамках реализации мероприятий регионального проекта Краснодарского края «Современная школа» – всего,</t>
  </si>
  <si>
    <t xml:space="preserve"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– всего, </t>
  </si>
  <si>
    <t>0113</t>
  </si>
  <si>
    <t>Субсидии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– всего,</t>
  </si>
  <si>
    <t>Субвенции на осуществление отдельных государственных полномочий Краснодарского края по поддержке сельскохозяйствен-ного производства – всего,</t>
  </si>
  <si>
    <t>2.27.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</si>
  <si>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транспорт-ную инфраструктуру городов-курортов Краснодарского края</t>
  </si>
  <si>
    <t>Субсидии на ремонт и укрепление материально-технической базы, технического оснащения муниципальных учреждений культуры и (или) детских музыкальных школ, художественных школ, школ искусств, домов детского творчества</t>
  </si>
  <si>
    <t>2.28.</t>
  </si>
  <si>
    <t>2.29.</t>
  </si>
  <si>
    <t>Субвенции на осуществление государственных полномочий  по фина-нсовому обеспечению государственных гарантий реализации прав на получение общедоступного и бесплатного образования в муници-пальных дошкольных и общеобразовательных организациях – всего,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</si>
  <si>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(приобретение автобусов и микроавтобусов для обеспечения подвоза учащихся)</t>
  </si>
  <si>
    <t>Профессиональная подготовка, переподготовка и повышение квалификации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</si>
  <si>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</si>
  <si>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подготовку изменений в генеральные планы муниципальных образований Краснодарского края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</si>
  <si>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</si>
  <si>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Расходы за счёт дотаций местным бюджетам – всего,</t>
  </si>
  <si>
    <t>Дотации на поддержку мер по обеспечению сбалансированности местных бюджетов – всего,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</si>
  <si>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</si>
  <si>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</si>
  <si>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</si>
  <si>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</si>
  <si>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</si>
  <si>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</si>
  <si>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</si>
  <si>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</si>
  <si>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</si>
  <si>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</si>
  <si>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</si>
  <si>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</si>
  <si>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</si>
  <si>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</si>
  <si>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</si>
  <si>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</si>
  <si>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</si>
  <si>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</si>
  <si>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</si>
  <si>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</si>
  <si>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</si>
  <si>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</si>
  <si>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</si>
  <si>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</si>
  <si>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</si>
  <si>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>3.27.</t>
  </si>
  <si>
    <t>3.28.</t>
  </si>
  <si>
    <t>3.29.</t>
  </si>
  <si>
    <t>4.</t>
  </si>
  <si>
    <t>4.1.</t>
  </si>
  <si>
    <t>4.2.</t>
  </si>
  <si>
    <t>Иные межбюджетные трансферты на дополнительную помощь местным бюджетам для решения социально значимых вопросов местного значения – всего,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</si>
  <si>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</si>
  <si>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</si>
  <si>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</si>
  <si>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</si>
  <si>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0900</t>
  </si>
  <si>
    <t>0902</t>
  </si>
  <si>
    <t>средств краевого бюджета – всего,</t>
  </si>
  <si>
    <t>1.2.</t>
  </si>
  <si>
    <t>Дотации на поощрение победителей краевого конкурса на звание «Лучший Совет (группа) молодых депутатов Краснодарского края»</t>
  </si>
  <si>
    <t>1.3.</t>
  </si>
  <si>
    <t>Дотации на поощрение победителей краевого конкурса на звание «Лучший орган территориального общественного самоуправления» – всего,</t>
  </si>
  <si>
    <t>Дорожное хозяйство (дорожные фонды)</t>
  </si>
  <si>
    <t>Субсидии на поддержку творческой деятельности и техническое оснащение детских и кукольных театров – всего,</t>
  </si>
  <si>
    <t>Субсидии на организацию предоставления дополнительного образования детей в муниципальных образовательных организациях  в части оснащения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«Культурная среда» – всего,</t>
  </si>
  <si>
    <t>3.30.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</si>
  <si>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</si>
  <si>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средств государственной корпорации – Фонда содействия реформиро-ванию жилищно-коммунального хозяйства</t>
  </si>
  <si>
    <t>Субвенции на 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</si>
  <si>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Субсидии на капитальный ремонт и ремонт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</si>
  <si>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</t>
  </si>
  <si>
    <t>3.31.</t>
  </si>
  <si>
    <t>4.3.</t>
  </si>
  <si>
    <t>Субвенции на осуществление отдельного государственного полно-мочия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маршру-там регулярных перевозок в границах муниципального образования</t>
  </si>
  <si>
    <t>Субсидии на строительство, реконструкцию (в том числе реконстру-кцию объектов незавершённого строительства) и техническое перево-оружение объектов общественной инфраструктуры муниципального значения, приобретение объектов недвижимости – всего,</t>
  </si>
  <si>
    <t>Другие общегосударственные вопросы</t>
  </si>
  <si>
    <t>Субсидии на организацию бесплатного горячего питания обуча-ющихся по образовательным программам начального общего обра-зования в муниципальных образовательных организациях – всего,</t>
  </si>
  <si>
    <t>Субвенции на осуществление государственных полномочий Красно-дарского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обра-щению с животными без владельцев на территории муниципальных образований Краснодарского края</t>
  </si>
  <si>
    <t>Субвенции на осуществление отдельных государственных полно-мочий по строительству зданий, включая проектно-изыскательские ра-боты, для размещения фельдшерско-акушерских пунктов, фельдшер-ских пунктов, врачебных амбулаторий и офисов врача общей практи-ки, а также строительство иных объектов здравоохранения, начатое до 1 января 2019 года, необходимых для организации оказания меди-цинской помощи в соответствии с территориальной программой госу-дарственных гарантий бесплатного оказания гражданам медицинской помощи (за исключением медицинской помощи, оказываемой в фе-деральных медицинских организациях, перечень которых утвержда-ется уполномоченным Правительством Российской Федерации феде-ральным органом исполнительной власти, и медицинской помощи, оказываемой в специализированных кожно-венерологических, проти-вотуберкулёзных, наркологических, онкологических диспансерах и других специализированных медицинских организациях) в Краснодар-ском крае</t>
  </si>
  <si>
    <t>Субвенции на осуществление отдельных государственных полномо-чий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</si>
  <si>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полномо-чий по выплате ежемесячного вознаграждения, причитающегося при-ёмным родителям за оказание услуг по воспитанию приёмных детей</t>
  </si>
  <si>
    <t>Субвенции на осуществление отдельных государственных полно-мочий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</si>
  <si>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Субвенции на осуществление отдельных государственных полномо-чий по регулированию тарифов в сфере холодного водоснабжения, водоотведения</t>
  </si>
  <si>
    <t>Субвенции на осуществление отдельных государственных полно-мочий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</si>
  <si>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государственных полно-мочий по материально-техническому обеспечению пунктов прове-дения экзаменов для государственной итоговой аттестации по образо-вательным программам основного общего и среднего общего образо-вания и выплате педагогическим работникам, участвующим в проведении государственной итоговой аттестации по образова-тельным программам основного общего и среднего общего образова-ния, компенсации за работу по подготовке и проведению указанной государственной итоговой аттестации – всего,</t>
  </si>
  <si>
    <t>3.32.</t>
  </si>
  <si>
    <t>3.33.</t>
  </si>
  <si>
    <t>Субсидии на создание новых мест в общеобразовательных организациях, расположенных в сельской местности и посёлках городского типа – всего,</t>
  </si>
  <si>
    <t>Субсидии на создание условий для содержания детей дошкольного возраста в муниципальных образовательных организациях (приобре-тение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</t>
  </si>
  <si>
    <t>Субсидии на финансовое обеспечение непредвиденных расходов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на софинансирование мероприятий в части оснащения помещений муниципальных дошкольных образовательных и общеобразовательных организаций оборудованием для обеззараживания воздуха, предназначенным для работы в присутствии людей – всего,</t>
  </si>
  <si>
    <t>Иные межбюджетные трансферты на приведение в нормативное состояние улично-дорожной сети городских агломераций в рамках подпрограммы «Реализация региональных проектов Краснодарского края «Программа дорожной деятельности в отношении автомобильных дорог общего пользования, объектов улично-дорожной сети на 2019 – 2024 годы» и «Общесистемные меры развития дорожного хозяйства» в рамках федеральных проектов «Дорожная сеть» и «Общесистемные меры развития дорожного хозяйства» национального проекта «Безопасные и качественные автомобильные дороги» государственной программы Краснодарского края «Развитие сети автомобильных дорог Краснодарского края» – всего,</t>
  </si>
  <si>
    <t>Иные межбюджетные трансферты на 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</si>
  <si>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Процент исполне-ния к уточнён-ной сводной бюджет-ной росписи на 2020 год, %</t>
  </si>
  <si>
    <t xml:space="preserve"> ПРИЛОЖЕНИЕ № 9</t>
  </si>
  <si>
    <t xml:space="preserve"> к решению городской Думы </t>
  </si>
  <si>
    <t xml:space="preserve"> Краснодара</t>
  </si>
  <si>
    <t>Субвенции на осуществление отдельных государственных полно-мочий по предоставлению социальной поддержки отдельным кате-гориям работников муниципальных физкультурно-спортивных орга-низаций  отрасли «Физическая  культура  и спорт»  и 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 – всего,</t>
  </si>
  <si>
    <t>Утверждено на 2020 год 
по решению городской Думы Краснодара 
от 12.12.2019 
№ 89 п. 4, тыс. рублей</t>
  </si>
  <si>
    <t>Уточнённая сводная бюджетная роспись на 2020 год, тыс. рублей</t>
  </si>
  <si>
    <t>Исполнено за 2020 год, тыс. рублей</t>
  </si>
  <si>
    <t>Субвенции на осуществление отдельных государственных полномо-чий по оплате проезда детей-сирот и детей, оставшихся без попечения родителей, находящихся под опекой (попечительством), включая пред-варительную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</si>
  <si>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полно-мочий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харак-тера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</si>
  <si>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 xml:space="preserve"> от 27.05.2021 № 13 п. 2</t>
  </si>
  <si>
    <t>за счёт средств, переданных из краевого бюджета в 2020 году  в соответствии с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</si>
</sst>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#,##0.0"/>
    <numFmt numFmtId="166" formatCode="#,##0.0;\-#,##0.0;\-"/>
  </numFmts>
  <fonts count="14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22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19"/>
      <name val="Times New Roman"/>
      <family val="1"/>
      <charset val="204"/>
    </font>
    <font>
      <b/>
      <sz val="19"/>
      <name val="Times New Roman"/>
      <family val="1"/>
      <charset val="204"/>
    </font>
    <font>
      <sz val="1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7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0" fontId="3" fillId="0" borderId="5" xfId="0" applyFont="1" applyFill="1" applyBorder="1"/>
    <xf numFmtId="49" fontId="3" fillId="0" borderId="5" xfId="0" applyNumberFormat="1" applyFont="1" applyFill="1" applyBorder="1" applyAlignment="1">
      <alignment horizontal="center"/>
    </xf>
    <xf numFmtId="165" fontId="3" fillId="0" borderId="5" xfId="0" applyNumberFormat="1" applyFont="1" applyFill="1" applyBorder="1"/>
    <xf numFmtId="0" fontId="2" fillId="0" borderId="5" xfId="0" applyFont="1" applyFill="1" applyBorder="1"/>
    <xf numFmtId="165" fontId="2" fillId="0" borderId="5" xfId="0" applyNumberFormat="1" applyFont="1" applyFill="1" applyBorder="1"/>
    <xf numFmtId="49" fontId="2" fillId="0" borderId="5" xfId="0" applyNumberFormat="1" applyFont="1" applyFill="1" applyBorder="1" applyAlignment="1">
      <alignment horizontal="center" vertical="justify"/>
    </xf>
    <xf numFmtId="0" fontId="4" fillId="0" borderId="0" xfId="0" applyFont="1" applyFill="1"/>
    <xf numFmtId="0" fontId="2" fillId="0" borderId="3" xfId="1" applyFont="1" applyFill="1" applyBorder="1" applyAlignment="1" applyProtection="1">
      <alignment horizontal="center" vertical="center" wrapText="1"/>
      <protection hidden="1"/>
    </xf>
    <xf numFmtId="49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2" xfId="1" applyFont="1" applyFill="1" applyBorder="1" applyAlignment="1" applyProtection="1">
      <alignment horizontal="center" vertical="center" wrapText="1"/>
      <protection hidden="1"/>
    </xf>
    <xf numFmtId="49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Fill="1" applyBorder="1" applyAlignment="1">
      <alignment horizontal="justify" wrapText="1"/>
    </xf>
    <xf numFmtId="165" fontId="2" fillId="0" borderId="11" xfId="0" applyNumberFormat="1" applyFont="1" applyFill="1" applyBorder="1" applyAlignment="1">
      <alignment horizontal="right" wrapText="1"/>
    </xf>
    <xf numFmtId="0" fontId="3" fillId="0" borderId="4" xfId="1" applyNumberFormat="1" applyFont="1" applyFill="1" applyBorder="1" applyAlignment="1" applyProtection="1">
      <alignment horizontal="center" vertical="justify"/>
      <protection hidden="1"/>
    </xf>
    <xf numFmtId="164" fontId="3" fillId="0" borderId="5" xfId="1" applyNumberFormat="1" applyFont="1" applyFill="1" applyBorder="1" applyAlignment="1" applyProtection="1">
      <alignment horizontal="center" vertical="justify"/>
      <protection hidden="1"/>
    </xf>
    <xf numFmtId="0" fontId="3" fillId="0" borderId="5" xfId="1" applyNumberFormat="1" applyFont="1" applyFill="1" applyBorder="1" applyAlignment="1" applyProtection="1">
      <alignment horizontal="justify" wrapText="1"/>
      <protection hidden="1"/>
    </xf>
    <xf numFmtId="165" fontId="3" fillId="0" borderId="11" xfId="1" applyNumberFormat="1" applyFont="1" applyFill="1" applyBorder="1" applyAlignment="1" applyProtection="1">
      <protection hidden="1"/>
    </xf>
    <xf numFmtId="0" fontId="2" fillId="0" borderId="4" xfId="0" applyFont="1" applyFill="1" applyBorder="1" applyAlignment="1">
      <alignment horizontal="center" vertical="justify"/>
    </xf>
    <xf numFmtId="0" fontId="2" fillId="0" borderId="0" xfId="0" applyFont="1" applyFill="1"/>
    <xf numFmtId="0" fontId="3" fillId="0" borderId="7" xfId="1" applyNumberFormat="1" applyFont="1" applyFill="1" applyBorder="1" applyAlignment="1" applyProtection="1">
      <alignment horizontal="justify" wrapText="1"/>
      <protection hidden="1"/>
    </xf>
    <xf numFmtId="0" fontId="4" fillId="0" borderId="8" xfId="0" applyFont="1" applyFill="1" applyBorder="1"/>
    <xf numFmtId="0" fontId="4" fillId="0" borderId="0" xfId="0" applyFont="1" applyFill="1" applyBorder="1"/>
    <xf numFmtId="0" fontId="5" fillId="0" borderId="9" xfId="0" applyFont="1" applyFill="1" applyBorder="1"/>
    <xf numFmtId="165" fontId="5" fillId="0" borderId="9" xfId="0" applyNumberFormat="1" applyFont="1" applyFill="1" applyBorder="1"/>
    <xf numFmtId="0" fontId="5" fillId="0" borderId="0" xfId="0" applyFont="1" applyFill="1"/>
    <xf numFmtId="0" fontId="6" fillId="0" borderId="0" xfId="0" applyFont="1" applyFill="1"/>
    <xf numFmtId="0" fontId="2" fillId="0" borderId="0" xfId="1" applyNumberFormat="1" applyFont="1" applyFill="1" applyAlignment="1" applyProtection="1">
      <alignment horizontal="right"/>
      <protection hidden="1"/>
    </xf>
    <xf numFmtId="165" fontId="4" fillId="0" borderId="0" xfId="0" applyNumberFormat="1" applyFont="1" applyFill="1" applyBorder="1"/>
    <xf numFmtId="0" fontId="2" fillId="0" borderId="5" xfId="0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horizontal="center"/>
    </xf>
    <xf numFmtId="0" fontId="3" fillId="0" borderId="13" xfId="1" applyNumberFormat="1" applyFont="1" applyFill="1" applyBorder="1" applyAlignment="1" applyProtection="1">
      <alignment horizontal="center" vertical="top"/>
      <protection hidden="1"/>
    </xf>
    <xf numFmtId="164" fontId="3" fillId="0" borderId="9" xfId="1" applyNumberFormat="1" applyFont="1" applyFill="1" applyBorder="1" applyAlignment="1" applyProtection="1">
      <alignment horizontal="center" vertical="justify"/>
      <protection hidden="1"/>
    </xf>
    <xf numFmtId="0" fontId="3" fillId="0" borderId="9" xfId="1" applyNumberFormat="1" applyFont="1" applyFill="1" applyBorder="1" applyAlignment="1" applyProtection="1">
      <alignment horizontal="justify" wrapText="1"/>
      <protection hidden="1"/>
    </xf>
    <xf numFmtId="17" fontId="2" fillId="0" borderId="4" xfId="0" applyNumberFormat="1" applyFont="1" applyFill="1" applyBorder="1" applyAlignment="1">
      <alignment horizontal="center" vertical="justify"/>
    </xf>
    <xf numFmtId="0" fontId="2" fillId="0" borderId="10" xfId="0" applyFont="1" applyFill="1" applyBorder="1"/>
    <xf numFmtId="0" fontId="2" fillId="0" borderId="10" xfId="0" applyFont="1" applyFill="1" applyBorder="1" applyAlignment="1">
      <alignment horizontal="center"/>
    </xf>
    <xf numFmtId="165" fontId="2" fillId="0" borderId="10" xfId="0" applyNumberFormat="1" applyFont="1" applyFill="1" applyBorder="1"/>
    <xf numFmtId="17" fontId="2" fillId="0" borderId="4" xfId="1" applyNumberFormat="1" applyFont="1" applyFill="1" applyBorder="1" applyAlignment="1" applyProtection="1">
      <alignment horizontal="center" vertical="justify"/>
      <protection hidden="1"/>
    </xf>
    <xf numFmtId="49" fontId="2" fillId="0" borderId="5" xfId="0" applyNumberFormat="1" applyFont="1" applyFill="1" applyBorder="1" applyAlignment="1">
      <alignment horizontal="center" vertical="top" wrapText="1"/>
    </xf>
    <xf numFmtId="164" fontId="2" fillId="0" borderId="5" xfId="0" applyNumberFormat="1" applyFont="1" applyFill="1" applyBorder="1" applyAlignment="1">
      <alignment horizontal="center" vertical="justify"/>
    </xf>
    <xf numFmtId="164" fontId="2" fillId="0" borderId="10" xfId="0" applyNumberFormat="1" applyFont="1" applyFill="1" applyBorder="1" applyAlignment="1">
      <alignment horizontal="center" vertical="justify"/>
    </xf>
    <xf numFmtId="0" fontId="3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justify" wrapText="1"/>
    </xf>
    <xf numFmtId="0" fontId="2" fillId="0" borderId="5" xfId="0" applyFont="1" applyFill="1" applyBorder="1" applyAlignment="1">
      <alignment horizontal="justify" vertical="top" wrapText="1"/>
    </xf>
    <xf numFmtId="0" fontId="2" fillId="0" borderId="5" xfId="1" applyNumberFormat="1" applyFont="1" applyFill="1" applyBorder="1" applyAlignment="1" applyProtection="1">
      <alignment horizontal="justify" vertical="top" wrapText="1"/>
      <protection hidden="1"/>
    </xf>
    <xf numFmtId="0" fontId="3" fillId="0" borderId="15" xfId="1" applyFont="1" applyFill="1" applyBorder="1" applyAlignment="1" applyProtection="1">
      <alignment horizontal="center" vertical="center" wrapText="1"/>
      <protection hidden="1"/>
    </xf>
    <xf numFmtId="49" fontId="3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6" xfId="1" applyFont="1" applyFill="1" applyBorder="1" applyAlignment="1" applyProtection="1">
      <alignment horizontal="left" vertical="center" wrapText="1"/>
      <protection hidden="1"/>
    </xf>
    <xf numFmtId="0" fontId="2" fillId="0" borderId="4" xfId="1" applyFont="1" applyFill="1" applyBorder="1" applyAlignment="1" applyProtection="1">
      <alignment horizontal="center" vertical="center" wrapText="1"/>
      <protection hidden="1"/>
    </xf>
    <xf numFmtId="49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Font="1" applyFill="1" applyBorder="1" applyAlignment="1" applyProtection="1">
      <alignment horizontal="justify" vertical="center" wrapText="1"/>
      <protection hidden="1"/>
    </xf>
    <xf numFmtId="165" fontId="2" fillId="0" borderId="11" xfId="1" applyNumberFormat="1" applyFont="1" applyFill="1" applyBorder="1" applyAlignment="1" applyProtection="1">
      <alignment horizontal="right" wrapText="1"/>
      <protection hidden="1"/>
    </xf>
    <xf numFmtId="165" fontId="3" fillId="0" borderId="17" xfId="1" applyNumberFormat="1" applyFont="1" applyFill="1" applyBorder="1" applyAlignment="1" applyProtection="1">
      <alignment horizontal="right" wrapText="1"/>
      <protection hidden="1"/>
    </xf>
    <xf numFmtId="0" fontId="3" fillId="0" borderId="4" xfId="0" applyFont="1" applyFill="1" applyBorder="1" applyAlignment="1">
      <alignment horizontal="center" vertical="justify"/>
    </xf>
    <xf numFmtId="0" fontId="2" fillId="0" borderId="10" xfId="0" applyFont="1" applyFill="1" applyBorder="1" applyAlignment="1">
      <alignment horizontal="justify" wrapText="1"/>
    </xf>
    <xf numFmtId="49" fontId="3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4" xfId="1" applyFont="1" applyFill="1" applyBorder="1" applyAlignment="1" applyProtection="1">
      <alignment horizontal="center" vertical="top" wrapText="1"/>
      <protection hidden="1"/>
    </xf>
    <xf numFmtId="164" fontId="2" fillId="0" borderId="9" xfId="1" applyNumberFormat="1" applyFont="1" applyFill="1" applyBorder="1" applyAlignment="1" applyProtection="1">
      <alignment horizontal="center" vertical="justify"/>
      <protection hidden="1"/>
    </xf>
    <xf numFmtId="0" fontId="2" fillId="0" borderId="9" xfId="1" applyNumberFormat="1" applyFont="1" applyFill="1" applyBorder="1" applyAlignment="1" applyProtection="1">
      <alignment horizontal="justify" wrapText="1"/>
      <protection hidden="1"/>
    </xf>
    <xf numFmtId="0" fontId="2" fillId="0" borderId="13" xfId="1" applyFont="1" applyFill="1" applyBorder="1" applyAlignment="1" applyProtection="1">
      <alignment horizontal="center" vertical="top" wrapText="1"/>
      <protection hidden="1"/>
    </xf>
    <xf numFmtId="0" fontId="7" fillId="0" borderId="5" xfId="0" applyFont="1" applyFill="1" applyBorder="1" applyAlignment="1">
      <alignment horizontal="justify" wrapText="1"/>
    </xf>
    <xf numFmtId="0" fontId="2" fillId="0" borderId="13" xfId="1" applyFont="1" applyFill="1" applyBorder="1" applyAlignment="1" applyProtection="1">
      <alignment horizontal="center" vertical="center" wrapText="1"/>
      <protection hidden="1"/>
    </xf>
    <xf numFmtId="165" fontId="3" fillId="0" borderId="16" xfId="1" applyNumberFormat="1" applyFont="1" applyFill="1" applyBorder="1" applyAlignment="1" applyProtection="1">
      <alignment horizontal="right" wrapText="1"/>
      <protection hidden="1"/>
    </xf>
    <xf numFmtId="165" fontId="2" fillId="0" borderId="5" xfId="1" applyNumberFormat="1" applyFont="1" applyFill="1" applyBorder="1" applyAlignment="1" applyProtection="1">
      <alignment horizontal="right" wrapText="1"/>
      <protection hidden="1"/>
    </xf>
    <xf numFmtId="165" fontId="3" fillId="0" borderId="5" xfId="1" applyNumberFormat="1" applyFont="1" applyFill="1" applyBorder="1" applyAlignment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165" fontId="2" fillId="0" borderId="5" xfId="0" applyNumberFormat="1" applyFont="1" applyFill="1" applyBorder="1" applyAlignment="1">
      <alignment horizontal="right" wrapText="1"/>
    </xf>
    <xf numFmtId="165" fontId="3" fillId="0" borderId="5" xfId="0" applyNumberFormat="1" applyFont="1" applyFill="1" applyBorder="1" applyAlignment="1">
      <alignment horizontal="right" wrapText="1"/>
    </xf>
    <xf numFmtId="165" fontId="3" fillId="0" borderId="7" xfId="1" applyNumberFormat="1" applyFont="1" applyFill="1" applyBorder="1" applyAlignment="1" applyProtection="1">
      <protection hidden="1"/>
    </xf>
    <xf numFmtId="165" fontId="3" fillId="0" borderId="12" xfId="0" applyNumberFormat="1" applyFont="1" applyFill="1" applyBorder="1" applyAlignment="1">
      <alignment horizontal="right" wrapText="1"/>
    </xf>
    <xf numFmtId="0" fontId="2" fillId="0" borderId="18" xfId="0" applyFont="1" applyFill="1" applyBorder="1" applyAlignment="1">
      <alignment horizontal="center" vertical="justify"/>
    </xf>
    <xf numFmtId="0" fontId="8" fillId="0" borderId="0" xfId="1" applyNumberFormat="1" applyFont="1" applyFill="1" applyAlignment="1" applyProtection="1">
      <protection hidden="1"/>
    </xf>
    <xf numFmtId="0" fontId="8" fillId="0" borderId="0" xfId="1" applyNumberFormat="1" applyFont="1" applyFill="1" applyAlignment="1" applyProtection="1">
      <alignment horizontal="center"/>
      <protection hidden="1"/>
    </xf>
    <xf numFmtId="0" fontId="9" fillId="0" borderId="0" xfId="0" applyFont="1" applyFill="1"/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18" xfId="1" applyNumberFormat="1" applyFont="1" applyFill="1" applyBorder="1" applyAlignment="1" applyProtection="1">
      <alignment horizontal="center" vertical="justify"/>
      <protection hidden="1"/>
    </xf>
    <xf numFmtId="0" fontId="2" fillId="0" borderId="9" xfId="0" applyFont="1" applyFill="1" applyBorder="1" applyAlignment="1">
      <alignment horizontal="justify" wrapText="1"/>
    </xf>
    <xf numFmtId="165" fontId="2" fillId="0" borderId="9" xfId="0" applyNumberFormat="1" applyFont="1" applyFill="1" applyBorder="1" applyAlignment="1">
      <alignment horizontal="right" wrapText="1"/>
    </xf>
    <xf numFmtId="165" fontId="2" fillId="0" borderId="14" xfId="0" applyNumberFormat="1" applyFont="1" applyFill="1" applyBorder="1" applyAlignment="1">
      <alignment horizontal="right" wrapText="1"/>
    </xf>
    <xf numFmtId="0" fontId="11" fillId="0" borderId="0" xfId="0" applyFont="1" applyFill="1"/>
    <xf numFmtId="0" fontId="11" fillId="0" borderId="0" xfId="1" applyNumberFormat="1" applyFont="1" applyFill="1" applyAlignment="1" applyProtection="1">
      <protection hidden="1"/>
    </xf>
    <xf numFmtId="0" fontId="13" fillId="0" borderId="0" xfId="0" applyFont="1" applyFill="1"/>
    <xf numFmtId="166" fontId="2" fillId="0" borderId="5" xfId="0" applyNumberFormat="1" applyFont="1" applyFill="1" applyBorder="1" applyAlignment="1">
      <alignment horizontal="right" wrapText="1"/>
    </xf>
    <xf numFmtId="166" fontId="2" fillId="0" borderId="11" xfId="0" applyNumberFormat="1" applyFont="1" applyFill="1" applyBorder="1" applyAlignment="1">
      <alignment horizontal="right" wrapText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1" fillId="0" borderId="0" xfId="1" applyNumberFormat="1" applyFont="1" applyFill="1" applyAlignment="1" applyProtection="1">
      <alignment horizontal="center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CC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8"/>
  <sheetViews>
    <sheetView tabSelected="1" view="pageBreakPreview" zoomScaleNormal="95" zoomScaleSheetLayoutView="100" workbookViewId="0">
      <selection activeCell="C7" sqref="C7"/>
    </sheetView>
  </sheetViews>
  <sheetFormatPr defaultRowHeight="15" outlineLevelRow="1" x14ac:dyDescent="0.25"/>
  <cols>
    <col min="1" max="1" width="5.42578125" style="17" customWidth="1"/>
    <col min="2" max="2" width="6.28515625" style="17" customWidth="1"/>
    <col min="3" max="3" width="65" style="17" customWidth="1"/>
    <col min="4" max="6" width="13.42578125" style="17" bestFit="1" customWidth="1"/>
    <col min="7" max="7" width="9.85546875" style="17" customWidth="1"/>
    <col min="8" max="16384" width="9.140625" style="17"/>
  </cols>
  <sheetData>
    <row r="1" spans="1:7" s="90" customFormat="1" ht="24" x14ac:dyDescent="0.35">
      <c r="C1" s="91"/>
      <c r="D1" s="96" t="s">
        <v>198</v>
      </c>
      <c r="E1" s="96"/>
      <c r="F1" s="96"/>
      <c r="G1" s="96"/>
    </row>
    <row r="2" spans="1:7" s="90" customFormat="1" ht="24" x14ac:dyDescent="0.35">
      <c r="C2" s="91"/>
      <c r="D2" s="96" t="s">
        <v>199</v>
      </c>
      <c r="E2" s="96"/>
      <c r="F2" s="96"/>
      <c r="G2" s="96"/>
    </row>
    <row r="3" spans="1:7" s="90" customFormat="1" ht="24" x14ac:dyDescent="0.35">
      <c r="C3" s="91"/>
      <c r="D3" s="96" t="s">
        <v>200</v>
      </c>
      <c r="E3" s="96"/>
      <c r="F3" s="96"/>
      <c r="G3" s="96"/>
    </row>
    <row r="4" spans="1:7" s="90" customFormat="1" ht="24" x14ac:dyDescent="0.35">
      <c r="C4" s="91"/>
      <c r="D4" s="96" t="s">
        <v>207</v>
      </c>
      <c r="E4" s="96"/>
      <c r="F4" s="96"/>
      <c r="G4" s="96"/>
    </row>
    <row r="5" spans="1:7" s="84" customFormat="1" ht="28.5" x14ac:dyDescent="0.45">
      <c r="A5" s="82"/>
      <c r="B5" s="82"/>
      <c r="C5" s="83"/>
      <c r="D5" s="83"/>
      <c r="E5" s="83"/>
      <c r="F5" s="83"/>
      <c r="G5" s="83"/>
    </row>
    <row r="6" spans="1:7" s="84" customFormat="1" ht="28.5" x14ac:dyDescent="0.45">
      <c r="A6" s="82"/>
      <c r="B6" s="82"/>
      <c r="C6" s="83"/>
      <c r="D6" s="83"/>
      <c r="E6" s="83"/>
      <c r="F6" s="83"/>
      <c r="G6" s="83"/>
    </row>
    <row r="7" spans="1:7" s="84" customFormat="1" ht="23.25" customHeight="1" x14ac:dyDescent="0.45">
      <c r="A7" s="82"/>
      <c r="B7" s="82"/>
      <c r="C7" s="82"/>
      <c r="D7" s="82"/>
      <c r="E7" s="82"/>
      <c r="F7" s="82"/>
      <c r="G7" s="82"/>
    </row>
    <row r="8" spans="1:7" s="92" customFormat="1" ht="25.5" customHeight="1" x14ac:dyDescent="0.4">
      <c r="A8" s="95" t="s">
        <v>13</v>
      </c>
      <c r="B8" s="95"/>
      <c r="C8" s="95"/>
      <c r="D8" s="95"/>
      <c r="E8" s="95"/>
      <c r="F8" s="95"/>
      <c r="G8" s="95"/>
    </row>
    <row r="9" spans="1:7" s="92" customFormat="1" ht="80.25" customHeight="1" x14ac:dyDescent="0.4">
      <c r="A9" s="95" t="s">
        <v>208</v>
      </c>
      <c r="B9" s="95"/>
      <c r="C9" s="95"/>
      <c r="D9" s="95"/>
      <c r="E9" s="95"/>
      <c r="F9" s="95"/>
      <c r="G9" s="95"/>
    </row>
    <row r="10" spans="1:7" s="84" customFormat="1" ht="28.5" x14ac:dyDescent="0.45">
      <c r="A10" s="85"/>
      <c r="B10" s="85"/>
      <c r="C10" s="85"/>
      <c r="D10" s="85"/>
      <c r="E10" s="85"/>
      <c r="F10" s="85"/>
      <c r="G10" s="85"/>
    </row>
    <row r="11" spans="1:7" s="84" customFormat="1" ht="28.5" x14ac:dyDescent="0.45">
      <c r="A11" s="82"/>
      <c r="B11" s="82"/>
      <c r="C11" s="82"/>
      <c r="D11" s="82"/>
      <c r="E11" s="82"/>
      <c r="F11" s="82"/>
      <c r="G11" s="82"/>
    </row>
    <row r="12" spans="1:7" ht="21" customHeight="1" x14ac:dyDescent="0.25">
      <c r="A12" s="1"/>
      <c r="B12" s="1"/>
      <c r="C12" s="2"/>
      <c r="D12" s="37"/>
      <c r="E12" s="37"/>
      <c r="F12" s="37"/>
      <c r="G12" s="37"/>
    </row>
    <row r="13" spans="1:7" ht="172.5" customHeight="1" x14ac:dyDescent="0.25">
      <c r="A13" s="18" t="s">
        <v>0</v>
      </c>
      <c r="B13" s="19" t="s">
        <v>1</v>
      </c>
      <c r="C13" s="18" t="s">
        <v>2</v>
      </c>
      <c r="D13" s="20" t="s">
        <v>202</v>
      </c>
      <c r="E13" s="20" t="s">
        <v>203</v>
      </c>
      <c r="F13" s="20" t="s">
        <v>204</v>
      </c>
      <c r="G13" s="20" t="s">
        <v>197</v>
      </c>
    </row>
    <row r="14" spans="1:7" ht="15.75" x14ac:dyDescent="0.25">
      <c r="A14" s="20">
        <v>1</v>
      </c>
      <c r="B14" s="21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</row>
    <row r="15" spans="1:7" ht="15.75" x14ac:dyDescent="0.25">
      <c r="A15" s="56" t="s">
        <v>3</v>
      </c>
      <c r="B15" s="57"/>
      <c r="C15" s="58" t="s">
        <v>122</v>
      </c>
      <c r="D15" s="73">
        <f>D17+D22+D23</f>
        <v>158314.5</v>
      </c>
      <c r="E15" s="73">
        <f t="shared" ref="E15:F15" si="0">E17+E22+E23</f>
        <v>158314.5</v>
      </c>
      <c r="F15" s="73">
        <f t="shared" si="0"/>
        <v>153738.90000000002</v>
      </c>
      <c r="G15" s="63">
        <f>F15/E15*100</f>
        <v>97.10980358716354</v>
      </c>
    </row>
    <row r="16" spans="1:7" ht="15.75" x14ac:dyDescent="0.25">
      <c r="A16" s="59"/>
      <c r="B16" s="60"/>
      <c r="C16" s="9" t="s">
        <v>5</v>
      </c>
      <c r="D16" s="74"/>
      <c r="E16" s="74"/>
      <c r="F16" s="74"/>
      <c r="G16" s="62"/>
    </row>
    <row r="17" spans="1:7" ht="31.5" x14ac:dyDescent="0.25">
      <c r="A17" s="67" t="s">
        <v>81</v>
      </c>
      <c r="B17" s="60"/>
      <c r="C17" s="61" t="s">
        <v>123</v>
      </c>
      <c r="D17" s="74">
        <f>D19+D20+D21</f>
        <v>154252.20000000001</v>
      </c>
      <c r="E17" s="74">
        <f t="shared" ref="E17:F17" si="1">E19+E20+E21</f>
        <v>154252.20000000001</v>
      </c>
      <c r="F17" s="74">
        <f t="shared" si="1"/>
        <v>149770.70000000001</v>
      </c>
      <c r="G17" s="62">
        <f>F17/E17*100</f>
        <v>97.094692976826252</v>
      </c>
    </row>
    <row r="18" spans="1:7" ht="15.75" x14ac:dyDescent="0.25">
      <c r="A18" s="59"/>
      <c r="B18" s="60"/>
      <c r="C18" s="9" t="s">
        <v>5</v>
      </c>
      <c r="D18" s="74"/>
      <c r="E18" s="74"/>
      <c r="F18" s="74"/>
      <c r="G18" s="62"/>
    </row>
    <row r="19" spans="1:7" ht="15.75" x14ac:dyDescent="0.25">
      <c r="A19" s="59"/>
      <c r="B19" s="4">
        <v>701</v>
      </c>
      <c r="C19" s="9" t="s">
        <v>15</v>
      </c>
      <c r="D19" s="74">
        <v>37930.800000000003</v>
      </c>
      <c r="E19" s="74">
        <v>37930.800000000003</v>
      </c>
      <c r="F19" s="74">
        <v>37930.800000000003</v>
      </c>
      <c r="G19" s="62">
        <f t="shared" ref="G19:G27" si="2">F19/E19*100</f>
        <v>100</v>
      </c>
    </row>
    <row r="20" spans="1:7" ht="15.75" x14ac:dyDescent="0.25">
      <c r="A20" s="59"/>
      <c r="B20" s="4">
        <v>702</v>
      </c>
      <c r="C20" s="9" t="s">
        <v>8</v>
      </c>
      <c r="D20" s="74">
        <v>66321.399999999994</v>
      </c>
      <c r="E20" s="74">
        <v>66321.399999999994</v>
      </c>
      <c r="F20" s="74">
        <v>66321.399999999994</v>
      </c>
      <c r="G20" s="62">
        <f t="shared" si="2"/>
        <v>100</v>
      </c>
    </row>
    <row r="21" spans="1:7" ht="15.75" x14ac:dyDescent="0.25">
      <c r="A21" s="72"/>
      <c r="B21" s="68">
        <v>409</v>
      </c>
      <c r="C21" s="69" t="s">
        <v>167</v>
      </c>
      <c r="D21" s="74">
        <v>50000</v>
      </c>
      <c r="E21" s="74">
        <v>50000</v>
      </c>
      <c r="F21" s="74">
        <v>45518.5</v>
      </c>
      <c r="G21" s="62">
        <f t="shared" si="2"/>
        <v>91.037000000000006</v>
      </c>
    </row>
    <row r="22" spans="1:7" ht="33" customHeight="1" x14ac:dyDescent="0.25">
      <c r="A22" s="70" t="s">
        <v>163</v>
      </c>
      <c r="B22" s="68">
        <v>503</v>
      </c>
      <c r="C22" s="69" t="s">
        <v>164</v>
      </c>
      <c r="D22" s="74">
        <v>3000</v>
      </c>
      <c r="E22" s="74">
        <v>3000</v>
      </c>
      <c r="F22" s="74">
        <v>2936.5</v>
      </c>
      <c r="G22" s="62">
        <f t="shared" si="2"/>
        <v>97.88333333333334</v>
      </c>
    </row>
    <row r="23" spans="1:7" ht="45.75" customHeight="1" x14ac:dyDescent="0.25">
      <c r="A23" s="70" t="s">
        <v>165</v>
      </c>
      <c r="B23" s="68"/>
      <c r="C23" s="69" t="s">
        <v>166</v>
      </c>
      <c r="D23" s="74">
        <f>D25+D26+D27</f>
        <v>1062.3000000000002</v>
      </c>
      <c r="E23" s="74">
        <f t="shared" ref="E23:F23" si="3">E25+E26+E27</f>
        <v>1062.3000000000002</v>
      </c>
      <c r="F23" s="74">
        <f t="shared" si="3"/>
        <v>1031.7</v>
      </c>
      <c r="G23" s="62">
        <f t="shared" si="2"/>
        <v>97.119457780288045</v>
      </c>
    </row>
    <row r="24" spans="1:7" ht="15.75" x14ac:dyDescent="0.25">
      <c r="A24" s="70"/>
      <c r="B24" s="68"/>
      <c r="C24" s="9" t="s">
        <v>5</v>
      </c>
      <c r="D24" s="74"/>
      <c r="E24" s="74"/>
      <c r="F24" s="74"/>
      <c r="G24" s="62"/>
    </row>
    <row r="25" spans="1:7" ht="15.75" x14ac:dyDescent="0.25">
      <c r="A25" s="70"/>
      <c r="B25" s="68">
        <v>409</v>
      </c>
      <c r="C25" s="69" t="s">
        <v>167</v>
      </c>
      <c r="D25" s="74">
        <v>318.7</v>
      </c>
      <c r="E25" s="74">
        <v>318.7</v>
      </c>
      <c r="F25" s="74">
        <v>318.7</v>
      </c>
      <c r="G25" s="62">
        <f t="shared" si="2"/>
        <v>100</v>
      </c>
    </row>
    <row r="26" spans="1:7" ht="15.75" x14ac:dyDescent="0.25">
      <c r="A26" s="67"/>
      <c r="B26" s="4">
        <v>501</v>
      </c>
      <c r="C26" s="22" t="s">
        <v>157</v>
      </c>
      <c r="D26" s="74">
        <v>212.5</v>
      </c>
      <c r="E26" s="74">
        <v>212.5</v>
      </c>
      <c r="F26" s="74">
        <v>212.5</v>
      </c>
      <c r="G26" s="62">
        <f t="shared" si="2"/>
        <v>100</v>
      </c>
    </row>
    <row r="27" spans="1:7" ht="15.75" x14ac:dyDescent="0.25">
      <c r="A27" s="67"/>
      <c r="B27" s="4">
        <v>503</v>
      </c>
      <c r="C27" s="22" t="s">
        <v>158</v>
      </c>
      <c r="D27" s="74">
        <v>531.1</v>
      </c>
      <c r="E27" s="74">
        <v>531.1</v>
      </c>
      <c r="F27" s="74">
        <v>500.5</v>
      </c>
      <c r="G27" s="62">
        <f t="shared" si="2"/>
        <v>94.238373187723596</v>
      </c>
    </row>
    <row r="28" spans="1:7" ht="16.5" customHeight="1" x14ac:dyDescent="0.25">
      <c r="A28" s="41" t="s">
        <v>82</v>
      </c>
      <c r="B28" s="42" t="s">
        <v>4</v>
      </c>
      <c r="C28" s="43" t="s">
        <v>40</v>
      </c>
      <c r="D28" s="75">
        <f>D30+D34+D35+D36+D40+D44+D45+D46+D50+D51+D52+D53+D54+D55+D56+D57+D58+D64+D65+D66+D73+D74+D75+D82+D87+D91+D92+D93+D94</f>
        <v>9560493.5</v>
      </c>
      <c r="E28" s="75">
        <f t="shared" ref="E28:F28" si="4">E30+E34+E35+E36+E40+E44+E45+E46+E50+E51+E52+E53+E54+E55+E56+E57+E58+E64+E65+E66+E73+E74+E75+E82+E87+E91+E92+E93+E94</f>
        <v>9560493.5</v>
      </c>
      <c r="F28" s="75">
        <f t="shared" si="4"/>
        <v>9499507.5</v>
      </c>
      <c r="G28" s="27">
        <f>F28/E28*100</f>
        <v>99.362104058749694</v>
      </c>
    </row>
    <row r="29" spans="1:7" ht="15.75" x14ac:dyDescent="0.25">
      <c r="A29" s="3" t="s">
        <v>4</v>
      </c>
      <c r="B29" s="4" t="s">
        <v>4</v>
      </c>
      <c r="C29" s="9" t="s">
        <v>5</v>
      </c>
      <c r="D29" s="76" t="s">
        <v>4</v>
      </c>
      <c r="E29" s="76" t="s">
        <v>4</v>
      </c>
      <c r="F29" s="76" t="s">
        <v>4</v>
      </c>
      <c r="G29" s="10"/>
    </row>
    <row r="30" spans="1:7" ht="110.25" customHeight="1" x14ac:dyDescent="0.25">
      <c r="A30" s="86" t="s">
        <v>12</v>
      </c>
      <c r="B30" s="68"/>
      <c r="C30" s="87" t="s">
        <v>201</v>
      </c>
      <c r="D30" s="88">
        <f>D32+D33</f>
        <v>3264.3</v>
      </c>
      <c r="E30" s="88">
        <f t="shared" ref="E30:F30" si="5">E32+E33</f>
        <v>3264.3</v>
      </c>
      <c r="F30" s="88">
        <f t="shared" si="5"/>
        <v>3253.4</v>
      </c>
      <c r="G30" s="89">
        <f>F30/E30*100</f>
        <v>99.666084612321171</v>
      </c>
    </row>
    <row r="31" spans="1:7" ht="15.75" x14ac:dyDescent="0.25">
      <c r="A31" s="5"/>
      <c r="B31" s="4"/>
      <c r="C31" s="9" t="s">
        <v>5</v>
      </c>
      <c r="D31" s="77"/>
      <c r="E31" s="77"/>
      <c r="F31" s="77"/>
      <c r="G31" s="23"/>
    </row>
    <row r="32" spans="1:7" ht="15.75" x14ac:dyDescent="0.25">
      <c r="A32" s="5"/>
      <c r="B32" s="4">
        <v>703</v>
      </c>
      <c r="C32" s="9" t="s">
        <v>10</v>
      </c>
      <c r="D32" s="77">
        <v>1500</v>
      </c>
      <c r="E32" s="77">
        <v>1500</v>
      </c>
      <c r="F32" s="77">
        <v>1500</v>
      </c>
      <c r="G32" s="23">
        <f t="shared" ref="G32:G94" si="6">F32/E32*100</f>
        <v>100</v>
      </c>
    </row>
    <row r="33" spans="1:7" ht="15.75" x14ac:dyDescent="0.25">
      <c r="A33" s="5"/>
      <c r="B33" s="4">
        <v>1101</v>
      </c>
      <c r="C33" s="22" t="s">
        <v>105</v>
      </c>
      <c r="D33" s="77">
        <v>1764.3</v>
      </c>
      <c r="E33" s="77">
        <v>1764.3</v>
      </c>
      <c r="F33" s="77">
        <v>1753.4</v>
      </c>
      <c r="G33" s="23">
        <f t="shared" si="6"/>
        <v>99.382191237317926</v>
      </c>
    </row>
    <row r="34" spans="1:7" ht="47.25" x14ac:dyDescent="0.25">
      <c r="A34" s="5" t="s">
        <v>35</v>
      </c>
      <c r="B34" s="4">
        <v>104</v>
      </c>
      <c r="C34" s="22" t="s">
        <v>7</v>
      </c>
      <c r="D34" s="77">
        <v>21612.5</v>
      </c>
      <c r="E34" s="77">
        <v>21612.5</v>
      </c>
      <c r="F34" s="77">
        <v>20583.099999999999</v>
      </c>
      <c r="G34" s="23">
        <f t="shared" si="6"/>
        <v>95.237015615962974</v>
      </c>
    </row>
    <row r="35" spans="1:7" ht="47.25" x14ac:dyDescent="0.25">
      <c r="A35" s="5" t="s">
        <v>38</v>
      </c>
      <c r="B35" s="4">
        <v>104</v>
      </c>
      <c r="C35" s="22" t="s">
        <v>6</v>
      </c>
      <c r="D35" s="77">
        <v>1000</v>
      </c>
      <c r="E35" s="77">
        <v>1000</v>
      </c>
      <c r="F35" s="77">
        <v>951.9</v>
      </c>
      <c r="G35" s="23">
        <f t="shared" si="6"/>
        <v>95.19</v>
      </c>
    </row>
    <row r="36" spans="1:7" ht="47.25" x14ac:dyDescent="0.25">
      <c r="A36" s="5" t="s">
        <v>39</v>
      </c>
      <c r="B36" s="49"/>
      <c r="C36" s="22" t="s">
        <v>110</v>
      </c>
      <c r="D36" s="77">
        <f>D38+D39</f>
        <v>2115.8000000000002</v>
      </c>
      <c r="E36" s="77">
        <f t="shared" ref="E36:F36" si="7">E38+E39</f>
        <v>2115.8000000000002</v>
      </c>
      <c r="F36" s="77">
        <f t="shared" si="7"/>
        <v>2023.9</v>
      </c>
      <c r="G36" s="23">
        <f t="shared" si="6"/>
        <v>95.656489271197657</v>
      </c>
    </row>
    <row r="37" spans="1:7" ht="17.25" customHeight="1" x14ac:dyDescent="0.25">
      <c r="A37" s="5"/>
      <c r="B37" s="49"/>
      <c r="C37" s="9" t="s">
        <v>5</v>
      </c>
      <c r="D37" s="77"/>
      <c r="E37" s="77"/>
      <c r="F37" s="77"/>
      <c r="G37" s="23"/>
    </row>
    <row r="38" spans="1:7" ht="48.75" customHeight="1" x14ac:dyDescent="0.25">
      <c r="A38" s="5"/>
      <c r="B38" s="49" t="s">
        <v>17</v>
      </c>
      <c r="C38" s="54" t="s">
        <v>92</v>
      </c>
      <c r="D38" s="77">
        <v>640.79999999999995</v>
      </c>
      <c r="E38" s="77">
        <v>640.79999999999995</v>
      </c>
      <c r="F38" s="77">
        <v>548.9</v>
      </c>
      <c r="G38" s="23">
        <f t="shared" si="6"/>
        <v>85.658551810237199</v>
      </c>
    </row>
    <row r="39" spans="1:7" ht="18" customHeight="1" x14ac:dyDescent="0.25">
      <c r="A39" s="5"/>
      <c r="B39" s="49" t="s">
        <v>21</v>
      </c>
      <c r="C39" s="54" t="s">
        <v>93</v>
      </c>
      <c r="D39" s="77">
        <v>1475</v>
      </c>
      <c r="E39" s="77">
        <v>1475</v>
      </c>
      <c r="F39" s="77">
        <v>1475</v>
      </c>
      <c r="G39" s="23">
        <f t="shared" si="6"/>
        <v>100</v>
      </c>
    </row>
    <row r="40" spans="1:7" ht="65.25" customHeight="1" x14ac:dyDescent="0.25">
      <c r="A40" s="5" t="s">
        <v>45</v>
      </c>
      <c r="B40" s="4"/>
      <c r="C40" s="22" t="s">
        <v>54</v>
      </c>
      <c r="D40" s="77">
        <f>D42+D43</f>
        <v>12654</v>
      </c>
      <c r="E40" s="77">
        <f t="shared" ref="E40:F40" si="8">E42+E43</f>
        <v>12654</v>
      </c>
      <c r="F40" s="77">
        <f t="shared" si="8"/>
        <v>12565.8</v>
      </c>
      <c r="G40" s="23">
        <f t="shared" si="6"/>
        <v>99.302987197724036</v>
      </c>
    </row>
    <row r="41" spans="1:7" ht="17.25" customHeight="1" x14ac:dyDescent="0.25">
      <c r="A41" s="5"/>
      <c r="B41" s="4"/>
      <c r="C41" s="9" t="s">
        <v>5</v>
      </c>
      <c r="D41" s="77"/>
      <c r="E41" s="77"/>
      <c r="F41" s="77"/>
      <c r="G41" s="23"/>
    </row>
    <row r="42" spans="1:7" ht="18" customHeight="1" x14ac:dyDescent="0.25">
      <c r="A42" s="5"/>
      <c r="B42" s="4">
        <v>702</v>
      </c>
      <c r="C42" s="9" t="s">
        <v>8</v>
      </c>
      <c r="D42" s="77">
        <v>12467</v>
      </c>
      <c r="E42" s="77">
        <v>12467</v>
      </c>
      <c r="F42" s="77">
        <v>12467</v>
      </c>
      <c r="G42" s="23">
        <f t="shared" si="6"/>
        <v>100</v>
      </c>
    </row>
    <row r="43" spans="1:7" ht="18" customHeight="1" x14ac:dyDescent="0.25">
      <c r="A43" s="5"/>
      <c r="B43" s="4">
        <v>709</v>
      </c>
      <c r="C43" s="9" t="s">
        <v>31</v>
      </c>
      <c r="D43" s="77">
        <v>187</v>
      </c>
      <c r="E43" s="77">
        <v>187</v>
      </c>
      <c r="F43" s="77">
        <v>98.8</v>
      </c>
      <c r="G43" s="23">
        <f t="shared" si="6"/>
        <v>52.834224598930476</v>
      </c>
    </row>
    <row r="44" spans="1:7" ht="126" customHeight="1" x14ac:dyDescent="0.25">
      <c r="A44" s="5" t="s">
        <v>46</v>
      </c>
      <c r="B44" s="4">
        <v>104</v>
      </c>
      <c r="C44" s="22" t="s">
        <v>61</v>
      </c>
      <c r="D44" s="77">
        <v>1921.8</v>
      </c>
      <c r="E44" s="77">
        <v>1921.8</v>
      </c>
      <c r="F44" s="77">
        <v>1921.7</v>
      </c>
      <c r="G44" s="23">
        <f t="shared" si="6"/>
        <v>99.994796544905824</v>
      </c>
    </row>
    <row r="45" spans="1:7" ht="66" customHeight="1" x14ac:dyDescent="0.25">
      <c r="A45" s="5" t="s">
        <v>47</v>
      </c>
      <c r="B45" s="4">
        <v>309</v>
      </c>
      <c r="C45" s="22" t="s">
        <v>11</v>
      </c>
      <c r="D45" s="77">
        <v>66</v>
      </c>
      <c r="E45" s="77">
        <v>66</v>
      </c>
      <c r="F45" s="93">
        <v>0</v>
      </c>
      <c r="G45" s="94">
        <f t="shared" si="6"/>
        <v>0</v>
      </c>
    </row>
    <row r="46" spans="1:7" ht="81" customHeight="1" x14ac:dyDescent="0.25">
      <c r="A46" s="5" t="s">
        <v>48</v>
      </c>
      <c r="B46" s="4"/>
      <c r="C46" s="22" t="s">
        <v>62</v>
      </c>
      <c r="D46" s="77">
        <f>D48+D49</f>
        <v>109975.7</v>
      </c>
      <c r="E46" s="77">
        <f t="shared" ref="E46:F46" si="9">E48+E49</f>
        <v>109975.7</v>
      </c>
      <c r="F46" s="77">
        <f t="shared" si="9"/>
        <v>87872.900000000009</v>
      </c>
      <c r="G46" s="23">
        <f t="shared" si="6"/>
        <v>79.902105646974746</v>
      </c>
    </row>
    <row r="47" spans="1:7" ht="17.25" customHeight="1" x14ac:dyDescent="0.25">
      <c r="A47" s="5"/>
      <c r="B47" s="4"/>
      <c r="C47" s="9" t="s">
        <v>5</v>
      </c>
      <c r="D47" s="77"/>
      <c r="E47" s="77"/>
      <c r="F47" s="77"/>
      <c r="G47" s="23"/>
    </row>
    <row r="48" spans="1:7" ht="18" customHeight="1" x14ac:dyDescent="0.25">
      <c r="A48" s="5"/>
      <c r="B48" s="4">
        <v>709</v>
      </c>
      <c r="C48" s="9" t="s">
        <v>31</v>
      </c>
      <c r="D48" s="77">
        <v>1625.2</v>
      </c>
      <c r="E48" s="77">
        <v>1625.2</v>
      </c>
      <c r="F48" s="77">
        <v>1298.5999999999999</v>
      </c>
      <c r="G48" s="23">
        <f t="shared" si="6"/>
        <v>79.90401181393058</v>
      </c>
    </row>
    <row r="49" spans="1:7" ht="18" customHeight="1" x14ac:dyDescent="0.25">
      <c r="A49" s="5"/>
      <c r="B49" s="4">
        <v>1004</v>
      </c>
      <c r="C49" s="22" t="s">
        <v>53</v>
      </c>
      <c r="D49" s="77">
        <v>108350.5</v>
      </c>
      <c r="E49" s="77">
        <v>108350.5</v>
      </c>
      <c r="F49" s="77">
        <v>86574.3</v>
      </c>
      <c r="G49" s="23">
        <f t="shared" si="6"/>
        <v>79.902077055481982</v>
      </c>
    </row>
    <row r="50" spans="1:7" ht="63" x14ac:dyDescent="0.25">
      <c r="A50" s="5" t="s">
        <v>49</v>
      </c>
      <c r="B50" s="4">
        <v>1006</v>
      </c>
      <c r="C50" s="22" t="s">
        <v>173</v>
      </c>
      <c r="D50" s="77">
        <v>640.79999999999995</v>
      </c>
      <c r="E50" s="77">
        <v>640.79999999999995</v>
      </c>
      <c r="F50" s="77">
        <v>574.70000000000005</v>
      </c>
      <c r="G50" s="23">
        <f t="shared" si="6"/>
        <v>89.684769038701646</v>
      </c>
    </row>
    <row r="51" spans="1:7" ht="48.75" customHeight="1" x14ac:dyDescent="0.25">
      <c r="A51" s="5" t="s">
        <v>63</v>
      </c>
      <c r="B51" s="4">
        <v>1006</v>
      </c>
      <c r="C51" s="22" t="s">
        <v>33</v>
      </c>
      <c r="D51" s="77">
        <v>85698.5</v>
      </c>
      <c r="E51" s="77">
        <v>85698.5</v>
      </c>
      <c r="F51" s="77">
        <v>83022.2</v>
      </c>
      <c r="G51" s="23">
        <f t="shared" si="6"/>
        <v>96.877074861286943</v>
      </c>
    </row>
    <row r="52" spans="1:7" ht="94.5" customHeight="1" x14ac:dyDescent="0.25">
      <c r="A52" s="5" t="s">
        <v>64</v>
      </c>
      <c r="B52" s="4">
        <v>707</v>
      </c>
      <c r="C52" s="22" t="s">
        <v>205</v>
      </c>
      <c r="D52" s="77">
        <v>58</v>
      </c>
      <c r="E52" s="77">
        <v>58</v>
      </c>
      <c r="F52" s="77">
        <v>57.9</v>
      </c>
      <c r="G52" s="23">
        <f t="shared" si="6"/>
        <v>99.827586206896541</v>
      </c>
    </row>
    <row r="53" spans="1:7" ht="108.75" customHeight="1" x14ac:dyDescent="0.25">
      <c r="A53" s="5" t="s">
        <v>65</v>
      </c>
      <c r="B53" s="4">
        <v>309</v>
      </c>
      <c r="C53" s="22" t="s">
        <v>206</v>
      </c>
      <c r="D53" s="77">
        <v>66</v>
      </c>
      <c r="E53" s="77">
        <v>66</v>
      </c>
      <c r="F53" s="93">
        <v>0</v>
      </c>
      <c r="G53" s="94">
        <f t="shared" si="6"/>
        <v>0</v>
      </c>
    </row>
    <row r="54" spans="1:7" ht="78" customHeight="1" x14ac:dyDescent="0.25">
      <c r="A54" s="5" t="s">
        <v>66</v>
      </c>
      <c r="B54" s="4">
        <v>1004</v>
      </c>
      <c r="C54" s="22" t="s">
        <v>184</v>
      </c>
      <c r="D54" s="77">
        <v>188257.4</v>
      </c>
      <c r="E54" s="77">
        <v>188257.4</v>
      </c>
      <c r="F54" s="77">
        <v>188202.7</v>
      </c>
      <c r="G54" s="23">
        <f t="shared" si="6"/>
        <v>99.970944037259642</v>
      </c>
    </row>
    <row r="55" spans="1:7" ht="46.5" customHeight="1" x14ac:dyDescent="0.25">
      <c r="A55" s="5" t="s">
        <v>67</v>
      </c>
      <c r="B55" s="4">
        <v>1004</v>
      </c>
      <c r="C55" s="22" t="s">
        <v>185</v>
      </c>
      <c r="D55" s="77">
        <v>119971.6</v>
      </c>
      <c r="E55" s="77">
        <v>119971.6</v>
      </c>
      <c r="F55" s="77">
        <v>119971.6</v>
      </c>
      <c r="G55" s="23">
        <f t="shared" si="6"/>
        <v>100</v>
      </c>
    </row>
    <row r="56" spans="1:7" ht="47.25" x14ac:dyDescent="0.25">
      <c r="A56" s="5" t="s">
        <v>68</v>
      </c>
      <c r="B56" s="4">
        <v>104</v>
      </c>
      <c r="C56" s="22" t="s">
        <v>187</v>
      </c>
      <c r="D56" s="77">
        <v>1121.3</v>
      </c>
      <c r="E56" s="77">
        <v>1121.3</v>
      </c>
      <c r="F56" s="77">
        <v>979.9</v>
      </c>
      <c r="G56" s="23">
        <f t="shared" si="6"/>
        <v>87.389637028449116</v>
      </c>
    </row>
    <row r="57" spans="1:7" ht="172.5" customHeight="1" x14ac:dyDescent="0.25">
      <c r="A57" s="5" t="s">
        <v>70</v>
      </c>
      <c r="B57" s="4">
        <v>1004</v>
      </c>
      <c r="C57" s="22" t="s">
        <v>188</v>
      </c>
      <c r="D57" s="77">
        <v>396</v>
      </c>
      <c r="E57" s="77">
        <v>396</v>
      </c>
      <c r="F57" s="77">
        <v>396</v>
      </c>
      <c r="G57" s="23">
        <f t="shared" si="6"/>
        <v>100</v>
      </c>
    </row>
    <row r="58" spans="1:7" ht="109.5" customHeight="1" x14ac:dyDescent="0.25">
      <c r="A58" s="48" t="s">
        <v>71</v>
      </c>
      <c r="B58" s="4"/>
      <c r="C58" s="22" t="s">
        <v>186</v>
      </c>
      <c r="D58" s="77">
        <f>D60+D61+D62+D63</f>
        <v>8995.2000000000007</v>
      </c>
      <c r="E58" s="77">
        <f t="shared" ref="E58:F58" si="10">E60+E61+E62+E63</f>
        <v>8995.2000000000007</v>
      </c>
      <c r="F58" s="77">
        <f t="shared" si="10"/>
        <v>8995.2000000000007</v>
      </c>
      <c r="G58" s="23">
        <f t="shared" si="6"/>
        <v>100</v>
      </c>
    </row>
    <row r="59" spans="1:7" ht="15.75" x14ac:dyDescent="0.25">
      <c r="A59" s="5" t="s">
        <v>4</v>
      </c>
      <c r="B59" s="4" t="s">
        <v>4</v>
      </c>
      <c r="C59" s="9" t="s">
        <v>5</v>
      </c>
      <c r="D59" s="76" t="s">
        <v>4</v>
      </c>
      <c r="E59" s="76" t="s">
        <v>4</v>
      </c>
      <c r="F59" s="76" t="s">
        <v>4</v>
      </c>
      <c r="G59" s="23"/>
    </row>
    <row r="60" spans="1:7" ht="15.75" x14ac:dyDescent="0.25">
      <c r="A60" s="5"/>
      <c r="B60" s="4">
        <v>701</v>
      </c>
      <c r="C60" s="9" t="s">
        <v>15</v>
      </c>
      <c r="D60" s="76">
        <v>3451.6</v>
      </c>
      <c r="E60" s="76">
        <v>3451.6</v>
      </c>
      <c r="F60" s="76">
        <v>3451.6</v>
      </c>
      <c r="G60" s="23">
        <f t="shared" si="6"/>
        <v>100</v>
      </c>
    </row>
    <row r="61" spans="1:7" ht="15.75" x14ac:dyDescent="0.25">
      <c r="A61" s="5"/>
      <c r="B61" s="4">
        <v>702</v>
      </c>
      <c r="C61" s="9" t="s">
        <v>8</v>
      </c>
      <c r="D61" s="76">
        <v>5073.1000000000004</v>
      </c>
      <c r="E61" s="76">
        <v>5073.1000000000004</v>
      </c>
      <c r="F61" s="76">
        <v>5073.1000000000004</v>
      </c>
      <c r="G61" s="23">
        <f t="shared" si="6"/>
        <v>100</v>
      </c>
    </row>
    <row r="62" spans="1:7" ht="15.75" x14ac:dyDescent="0.25">
      <c r="A62" s="5"/>
      <c r="B62" s="4">
        <v>703</v>
      </c>
      <c r="C62" s="9" t="s">
        <v>10</v>
      </c>
      <c r="D62" s="76">
        <v>345.6</v>
      </c>
      <c r="E62" s="76">
        <v>345.6</v>
      </c>
      <c r="F62" s="76">
        <v>345.6</v>
      </c>
      <c r="G62" s="23">
        <f t="shared" si="6"/>
        <v>100</v>
      </c>
    </row>
    <row r="63" spans="1:7" ht="15.75" x14ac:dyDescent="0.25">
      <c r="A63" s="5"/>
      <c r="B63" s="4">
        <v>709</v>
      </c>
      <c r="C63" s="9" t="s">
        <v>31</v>
      </c>
      <c r="D63" s="76">
        <v>124.9</v>
      </c>
      <c r="E63" s="76">
        <v>124.9</v>
      </c>
      <c r="F63" s="76">
        <v>124.9</v>
      </c>
      <c r="G63" s="23">
        <f t="shared" si="6"/>
        <v>100</v>
      </c>
    </row>
    <row r="64" spans="1:7" ht="63" x14ac:dyDescent="0.25">
      <c r="A64" s="5" t="s">
        <v>78</v>
      </c>
      <c r="B64" s="4">
        <v>1004</v>
      </c>
      <c r="C64" s="22" t="s">
        <v>14</v>
      </c>
      <c r="D64" s="77">
        <v>1082.3</v>
      </c>
      <c r="E64" s="77">
        <v>1082.3</v>
      </c>
      <c r="F64" s="77">
        <v>1079.5999999999999</v>
      </c>
      <c r="G64" s="23">
        <f t="shared" si="6"/>
        <v>99.750531275986319</v>
      </c>
    </row>
    <row r="65" spans="1:7" ht="78.75" x14ac:dyDescent="0.25">
      <c r="A65" s="5" t="s">
        <v>79</v>
      </c>
      <c r="B65" s="4">
        <v>1004</v>
      </c>
      <c r="C65" s="22" t="s">
        <v>32</v>
      </c>
      <c r="D65" s="77">
        <v>1283.4000000000001</v>
      </c>
      <c r="E65" s="77">
        <v>1283.4000000000001</v>
      </c>
      <c r="F65" s="77">
        <v>1283.4000000000001</v>
      </c>
      <c r="G65" s="23">
        <f t="shared" si="6"/>
        <v>100</v>
      </c>
    </row>
    <row r="66" spans="1:7" ht="110.25" customHeight="1" x14ac:dyDescent="0.25">
      <c r="A66" s="5" t="s">
        <v>80</v>
      </c>
      <c r="B66" s="4"/>
      <c r="C66" s="22" t="s">
        <v>77</v>
      </c>
      <c r="D66" s="77">
        <f>D68+D69</f>
        <v>252039.9</v>
      </c>
      <c r="E66" s="77">
        <f t="shared" ref="E66:F66" si="11">E68+E69</f>
        <v>252039.9</v>
      </c>
      <c r="F66" s="77">
        <f t="shared" si="11"/>
        <v>251821.8</v>
      </c>
      <c r="G66" s="23">
        <f t="shared" si="6"/>
        <v>99.913466082156035</v>
      </c>
    </row>
    <row r="67" spans="1:7" ht="15.75" x14ac:dyDescent="0.25">
      <c r="A67" s="5"/>
      <c r="B67" s="4"/>
      <c r="C67" s="22" t="s">
        <v>50</v>
      </c>
      <c r="D67" s="77"/>
      <c r="E67" s="77"/>
      <c r="F67" s="77"/>
      <c r="G67" s="23"/>
    </row>
    <row r="68" spans="1:7" ht="15.75" x14ac:dyDescent="0.25">
      <c r="A68" s="5"/>
      <c r="B68" s="4">
        <v>1004</v>
      </c>
      <c r="C68" s="22" t="s">
        <v>51</v>
      </c>
      <c r="D68" s="77">
        <v>30471</v>
      </c>
      <c r="E68" s="77">
        <v>30471</v>
      </c>
      <c r="F68" s="77">
        <v>30470.9</v>
      </c>
      <c r="G68" s="23">
        <f t="shared" si="6"/>
        <v>99.999671819106695</v>
      </c>
    </row>
    <row r="69" spans="1:7" ht="15.75" x14ac:dyDescent="0.25">
      <c r="A69" s="5"/>
      <c r="B69" s="4"/>
      <c r="C69" s="22" t="s">
        <v>162</v>
      </c>
      <c r="D69" s="77">
        <f>D71+D72</f>
        <v>221568.9</v>
      </c>
      <c r="E69" s="77">
        <f t="shared" ref="E69:F69" si="12">E71+E72</f>
        <v>221568.9</v>
      </c>
      <c r="F69" s="77">
        <f t="shared" si="12"/>
        <v>221350.9</v>
      </c>
      <c r="G69" s="23">
        <f t="shared" si="6"/>
        <v>99.901610740496523</v>
      </c>
    </row>
    <row r="70" spans="1:7" ht="15.75" x14ac:dyDescent="0.25">
      <c r="A70" s="5"/>
      <c r="B70" s="4"/>
      <c r="C70" s="9" t="s">
        <v>5</v>
      </c>
      <c r="D70" s="77"/>
      <c r="E70" s="77"/>
      <c r="F70" s="77"/>
      <c r="G70" s="23"/>
    </row>
    <row r="71" spans="1:7" ht="15.75" x14ac:dyDescent="0.25">
      <c r="A71" s="5"/>
      <c r="B71" s="4">
        <v>113</v>
      </c>
      <c r="C71" s="22" t="s">
        <v>180</v>
      </c>
      <c r="D71" s="77">
        <v>25.4</v>
      </c>
      <c r="E71" s="77">
        <v>25.4</v>
      </c>
      <c r="F71" s="77">
        <v>25.4</v>
      </c>
      <c r="G71" s="23">
        <f t="shared" si="6"/>
        <v>100</v>
      </c>
    </row>
    <row r="72" spans="1:7" ht="15.75" x14ac:dyDescent="0.25">
      <c r="A72" s="5"/>
      <c r="B72" s="4">
        <v>1004</v>
      </c>
      <c r="C72" s="22" t="s">
        <v>53</v>
      </c>
      <c r="D72" s="77">
        <v>221543.5</v>
      </c>
      <c r="E72" s="77">
        <v>221543.5</v>
      </c>
      <c r="F72" s="77">
        <v>221325.5</v>
      </c>
      <c r="G72" s="23">
        <f t="shared" si="6"/>
        <v>99.901599460151175</v>
      </c>
    </row>
    <row r="73" spans="1:7" ht="156" customHeight="1" x14ac:dyDescent="0.25">
      <c r="A73" s="5" t="s">
        <v>96</v>
      </c>
      <c r="B73" s="4">
        <v>1006</v>
      </c>
      <c r="C73" s="22" t="s">
        <v>9</v>
      </c>
      <c r="D73" s="77">
        <v>2198</v>
      </c>
      <c r="E73" s="77">
        <v>2198</v>
      </c>
      <c r="F73" s="77">
        <v>1872.3</v>
      </c>
      <c r="G73" s="23">
        <f t="shared" si="6"/>
        <v>85.18198362147406</v>
      </c>
    </row>
    <row r="74" spans="1:7" ht="93.75" customHeight="1" x14ac:dyDescent="0.25">
      <c r="A74" s="5" t="s">
        <v>97</v>
      </c>
      <c r="B74" s="4">
        <v>405</v>
      </c>
      <c r="C74" s="22" t="s">
        <v>182</v>
      </c>
      <c r="D74" s="77">
        <v>8381.1</v>
      </c>
      <c r="E74" s="77">
        <v>8381.1</v>
      </c>
      <c r="F74" s="93">
        <v>0</v>
      </c>
      <c r="G74" s="94">
        <f t="shared" si="6"/>
        <v>0</v>
      </c>
    </row>
    <row r="75" spans="1:7" ht="63" customHeight="1" x14ac:dyDescent="0.25">
      <c r="A75" s="5" t="s">
        <v>98</v>
      </c>
      <c r="B75" s="4"/>
      <c r="C75" s="22" t="s">
        <v>116</v>
      </c>
      <c r="D75" s="77">
        <f>D77+D78+D81+D80+D79</f>
        <v>8272200.2999999998</v>
      </c>
      <c r="E75" s="77">
        <f t="shared" ref="E75:F75" si="13">E77+E78+E81+E80+E79</f>
        <v>8272200.2999999998</v>
      </c>
      <c r="F75" s="77">
        <f t="shared" si="13"/>
        <v>8271088</v>
      </c>
      <c r="G75" s="23">
        <f t="shared" si="6"/>
        <v>99.98655375885906</v>
      </c>
    </row>
    <row r="76" spans="1:7" ht="15.75" x14ac:dyDescent="0.25">
      <c r="A76" s="5"/>
      <c r="B76" s="4"/>
      <c r="C76" s="9" t="s">
        <v>5</v>
      </c>
      <c r="D76" s="76"/>
      <c r="E76" s="76"/>
      <c r="F76" s="76"/>
      <c r="G76" s="23"/>
    </row>
    <row r="77" spans="1:7" ht="15.75" x14ac:dyDescent="0.25">
      <c r="A77" s="5"/>
      <c r="B77" s="4">
        <v>701</v>
      </c>
      <c r="C77" s="9" t="s">
        <v>15</v>
      </c>
      <c r="D77" s="76">
        <v>3804384.5</v>
      </c>
      <c r="E77" s="76">
        <v>3804384.5</v>
      </c>
      <c r="F77" s="76">
        <v>3804380.3</v>
      </c>
      <c r="G77" s="23">
        <f t="shared" si="6"/>
        <v>99.99988960106424</v>
      </c>
    </row>
    <row r="78" spans="1:7" ht="15.75" x14ac:dyDescent="0.25">
      <c r="A78" s="5"/>
      <c r="B78" s="4">
        <v>702</v>
      </c>
      <c r="C78" s="9" t="s">
        <v>8</v>
      </c>
      <c r="D78" s="76">
        <v>4366781.9000000004</v>
      </c>
      <c r="E78" s="76">
        <v>4366781.9000000004</v>
      </c>
      <c r="F78" s="76">
        <v>4366781.9000000004</v>
      </c>
      <c r="G78" s="23">
        <f t="shared" si="6"/>
        <v>100</v>
      </c>
    </row>
    <row r="79" spans="1:7" ht="15.75" x14ac:dyDescent="0.25">
      <c r="A79" s="5"/>
      <c r="B79" s="4">
        <v>703</v>
      </c>
      <c r="C79" s="9" t="s">
        <v>10</v>
      </c>
      <c r="D79" s="76">
        <v>22465.7</v>
      </c>
      <c r="E79" s="76">
        <v>22465.7</v>
      </c>
      <c r="F79" s="76">
        <v>22465.7</v>
      </c>
      <c r="G79" s="23">
        <f t="shared" si="6"/>
        <v>100</v>
      </c>
    </row>
    <row r="80" spans="1:7" ht="31.5" x14ac:dyDescent="0.25">
      <c r="A80" s="5"/>
      <c r="B80" s="4">
        <v>705</v>
      </c>
      <c r="C80" s="9" t="s">
        <v>118</v>
      </c>
      <c r="D80" s="76">
        <v>4060.1</v>
      </c>
      <c r="E80" s="76">
        <v>4060.1</v>
      </c>
      <c r="F80" s="76">
        <v>4060</v>
      </c>
      <c r="G80" s="23">
        <f t="shared" si="6"/>
        <v>99.997537006477671</v>
      </c>
    </row>
    <row r="81" spans="1:7" ht="15.75" x14ac:dyDescent="0.25">
      <c r="A81" s="5"/>
      <c r="B81" s="4">
        <v>709</v>
      </c>
      <c r="C81" s="9" t="s">
        <v>31</v>
      </c>
      <c r="D81" s="76">
        <v>74508.100000000006</v>
      </c>
      <c r="E81" s="76">
        <v>74508.100000000006</v>
      </c>
      <c r="F81" s="76">
        <v>73400.100000000006</v>
      </c>
      <c r="G81" s="23">
        <f t="shared" si="6"/>
        <v>98.51291336109766</v>
      </c>
    </row>
    <row r="82" spans="1:7" ht="31.5" customHeight="1" x14ac:dyDescent="0.25">
      <c r="A82" s="5" t="s">
        <v>99</v>
      </c>
      <c r="B82" s="4"/>
      <c r="C82" s="22" t="s">
        <v>41</v>
      </c>
      <c r="D82" s="77">
        <f>D84+D85+D86</f>
        <v>360721.10000000003</v>
      </c>
      <c r="E82" s="77">
        <f t="shared" ref="E82:F82" si="14">E84+E85+E86</f>
        <v>360721.10000000003</v>
      </c>
      <c r="F82" s="77">
        <f t="shared" si="14"/>
        <v>338795.8</v>
      </c>
      <c r="G82" s="23">
        <f t="shared" si="6"/>
        <v>93.921813833457463</v>
      </c>
    </row>
    <row r="83" spans="1:7" ht="15.75" x14ac:dyDescent="0.25">
      <c r="A83" s="5"/>
      <c r="B83" s="4"/>
      <c r="C83" s="9" t="s">
        <v>5</v>
      </c>
      <c r="D83" s="76"/>
      <c r="E83" s="76"/>
      <c r="F83" s="76"/>
      <c r="G83" s="23"/>
    </row>
    <row r="84" spans="1:7" ht="15.75" x14ac:dyDescent="0.25">
      <c r="A84" s="5"/>
      <c r="B84" s="4">
        <v>701</v>
      </c>
      <c r="C84" s="9" t="s">
        <v>15</v>
      </c>
      <c r="D84" s="76">
        <v>292525.90000000002</v>
      </c>
      <c r="E84" s="76">
        <v>292525.90000000002</v>
      </c>
      <c r="F84" s="76">
        <v>271023.59999999998</v>
      </c>
      <c r="G84" s="23">
        <f t="shared" si="6"/>
        <v>92.649437195133828</v>
      </c>
    </row>
    <row r="85" spans="1:7" ht="15.75" x14ac:dyDescent="0.25">
      <c r="A85" s="5"/>
      <c r="B85" s="4">
        <v>702</v>
      </c>
      <c r="C85" s="9" t="s">
        <v>8</v>
      </c>
      <c r="D85" s="76">
        <v>62864.5</v>
      </c>
      <c r="E85" s="76">
        <v>62864.5</v>
      </c>
      <c r="F85" s="76">
        <v>62864.5</v>
      </c>
      <c r="G85" s="23">
        <f t="shared" si="6"/>
        <v>100</v>
      </c>
    </row>
    <row r="86" spans="1:7" ht="15.75" x14ac:dyDescent="0.25">
      <c r="A86" s="5"/>
      <c r="B86" s="4">
        <v>709</v>
      </c>
      <c r="C86" s="9" t="s">
        <v>31</v>
      </c>
      <c r="D86" s="76">
        <v>5330.7</v>
      </c>
      <c r="E86" s="76">
        <v>5330.7</v>
      </c>
      <c r="F86" s="76">
        <v>4907.7</v>
      </c>
      <c r="G86" s="23">
        <f t="shared" si="6"/>
        <v>92.064832010805333</v>
      </c>
    </row>
    <row r="87" spans="1:7" ht="141.75" customHeight="1" x14ac:dyDescent="0.25">
      <c r="A87" s="5" t="s">
        <v>101</v>
      </c>
      <c r="B87" s="4"/>
      <c r="C87" s="22" t="s">
        <v>189</v>
      </c>
      <c r="D87" s="77">
        <f>D89+D90</f>
        <v>89020.3</v>
      </c>
      <c r="E87" s="77">
        <f t="shared" ref="E87:F87" si="15">E89+E90</f>
        <v>89020.3</v>
      </c>
      <c r="F87" s="77">
        <f t="shared" si="15"/>
        <v>88724.2</v>
      </c>
      <c r="G87" s="23">
        <f t="shared" si="6"/>
        <v>99.667379238218686</v>
      </c>
    </row>
    <row r="88" spans="1:7" ht="15.75" x14ac:dyDescent="0.25">
      <c r="A88" s="5"/>
      <c r="B88" s="4"/>
      <c r="C88" s="9" t="s">
        <v>5</v>
      </c>
      <c r="D88" s="77"/>
      <c r="E88" s="77"/>
      <c r="F88" s="77"/>
      <c r="G88" s="23"/>
    </row>
    <row r="89" spans="1:7" ht="15.75" x14ac:dyDescent="0.25">
      <c r="A89" s="5"/>
      <c r="B89" s="4">
        <v>702</v>
      </c>
      <c r="C89" s="9" t="s">
        <v>8</v>
      </c>
      <c r="D89" s="77">
        <v>87268.6</v>
      </c>
      <c r="E89" s="77">
        <v>87268.6</v>
      </c>
      <c r="F89" s="77">
        <v>87268.5</v>
      </c>
      <c r="G89" s="23">
        <f t="shared" si="6"/>
        <v>99.999885411247575</v>
      </c>
    </row>
    <row r="90" spans="1:7" ht="15.75" x14ac:dyDescent="0.25">
      <c r="A90" s="5"/>
      <c r="B90" s="4">
        <v>709</v>
      </c>
      <c r="C90" s="9" t="s">
        <v>31</v>
      </c>
      <c r="D90" s="77">
        <v>1751.7</v>
      </c>
      <c r="E90" s="77">
        <v>1751.7</v>
      </c>
      <c r="F90" s="77">
        <v>1455.7</v>
      </c>
      <c r="G90" s="23">
        <f t="shared" si="6"/>
        <v>83.102129360050242</v>
      </c>
    </row>
    <row r="91" spans="1:7" ht="46.5" customHeight="1" x14ac:dyDescent="0.25">
      <c r="A91" s="5" t="s">
        <v>103</v>
      </c>
      <c r="B91" s="4">
        <v>105</v>
      </c>
      <c r="C91" s="22" t="s">
        <v>42</v>
      </c>
      <c r="D91" s="77">
        <v>558.6</v>
      </c>
      <c r="E91" s="77">
        <v>558.6</v>
      </c>
      <c r="F91" s="77">
        <v>273.10000000000002</v>
      </c>
      <c r="G91" s="23">
        <f t="shared" si="6"/>
        <v>48.890082348728967</v>
      </c>
    </row>
    <row r="92" spans="1:7" ht="45.75" customHeight="1" x14ac:dyDescent="0.25">
      <c r="A92" s="5" t="s">
        <v>111</v>
      </c>
      <c r="B92" s="4">
        <v>104</v>
      </c>
      <c r="C92" s="22" t="s">
        <v>43</v>
      </c>
      <c r="D92" s="77">
        <v>8968.4</v>
      </c>
      <c r="E92" s="77">
        <v>8968.4</v>
      </c>
      <c r="F92" s="77">
        <v>8358.9</v>
      </c>
      <c r="G92" s="23">
        <f t="shared" si="6"/>
        <v>93.203915971633734</v>
      </c>
    </row>
    <row r="93" spans="1:7" ht="78.75" customHeight="1" x14ac:dyDescent="0.25">
      <c r="A93" s="5" t="s">
        <v>114</v>
      </c>
      <c r="B93" s="4">
        <v>104</v>
      </c>
      <c r="C93" s="22" t="s">
        <v>178</v>
      </c>
      <c r="D93" s="77">
        <v>325.2</v>
      </c>
      <c r="E93" s="77">
        <v>325.2</v>
      </c>
      <c r="F93" s="77">
        <v>325.2</v>
      </c>
      <c r="G93" s="23">
        <f t="shared" si="6"/>
        <v>100</v>
      </c>
    </row>
    <row r="94" spans="1:7" ht="248.25" customHeight="1" x14ac:dyDescent="0.25">
      <c r="A94" s="5" t="s">
        <v>115</v>
      </c>
      <c r="B94" s="4">
        <v>902</v>
      </c>
      <c r="C94" s="22" t="s">
        <v>183</v>
      </c>
      <c r="D94" s="77">
        <v>5900</v>
      </c>
      <c r="E94" s="77">
        <v>5900</v>
      </c>
      <c r="F94" s="77">
        <v>4512.3</v>
      </c>
      <c r="G94" s="23">
        <f t="shared" si="6"/>
        <v>76.479661016949152</v>
      </c>
    </row>
    <row r="95" spans="1:7" ht="18" customHeight="1" x14ac:dyDescent="0.25">
      <c r="A95" s="24" t="s">
        <v>72</v>
      </c>
      <c r="B95" s="25" t="s">
        <v>4</v>
      </c>
      <c r="C95" s="26" t="s">
        <v>44</v>
      </c>
      <c r="D95" s="75">
        <f>D97+D98+D102+D103+D107+D112+D113+D114+D119+D123+D124+D125+D126+D127+D128+D129+D130+D131+D132+D136+D140+D147+D148+D149+D150+D118+D154+D155+D156+D160+D164+D168+D169</f>
        <v>7767397.6000000015</v>
      </c>
      <c r="E95" s="75">
        <f t="shared" ref="E95:F95" si="16">E97+E98+E102+E103+E107+E112+E113+E114+E119+E123+E124+E125+E126+E127+E128+E129+E130+E131+E132+E136+E140+E147+E148+E149+E150+E118+E154+E155+E156+E160+E164+E168+E169</f>
        <v>7767397.6000000015</v>
      </c>
      <c r="F95" s="75">
        <f t="shared" si="16"/>
        <v>7699990.7999999989</v>
      </c>
      <c r="G95" s="23">
        <f t="shared" ref="G95:G158" si="17">F95/E95*100</f>
        <v>99.132182959193401</v>
      </c>
    </row>
    <row r="96" spans="1:7" ht="15.75" x14ac:dyDescent="0.25">
      <c r="A96" s="5" t="s">
        <v>4</v>
      </c>
      <c r="B96" s="4" t="s">
        <v>4</v>
      </c>
      <c r="C96" s="9" t="s">
        <v>5</v>
      </c>
      <c r="D96" s="76" t="s">
        <v>4</v>
      </c>
      <c r="E96" s="76" t="s">
        <v>4</v>
      </c>
      <c r="F96" s="76" t="s">
        <v>4</v>
      </c>
      <c r="G96" s="23"/>
    </row>
    <row r="97" spans="1:7" ht="31.5" x14ac:dyDescent="0.25">
      <c r="A97" s="5" t="s">
        <v>74</v>
      </c>
      <c r="B97" s="4">
        <v>113</v>
      </c>
      <c r="C97" s="9" t="s">
        <v>94</v>
      </c>
      <c r="D97" s="76">
        <v>4000</v>
      </c>
      <c r="E97" s="76">
        <v>4000</v>
      </c>
      <c r="F97" s="76">
        <v>4000</v>
      </c>
      <c r="G97" s="23">
        <f t="shared" si="17"/>
        <v>100</v>
      </c>
    </row>
    <row r="98" spans="1:7" s="29" customFormat="1" ht="126.75" customHeight="1" x14ac:dyDescent="0.25">
      <c r="A98" s="28" t="s">
        <v>124</v>
      </c>
      <c r="B98" s="50">
        <v>1004</v>
      </c>
      <c r="C98" s="55" t="s">
        <v>119</v>
      </c>
      <c r="D98" s="77">
        <f>D100+D101</f>
        <v>43417.9</v>
      </c>
      <c r="E98" s="77">
        <f t="shared" ref="E98:F98" si="18">E100+E101</f>
        <v>43417.9</v>
      </c>
      <c r="F98" s="77">
        <f t="shared" si="18"/>
        <v>43417.8</v>
      </c>
      <c r="G98" s="23">
        <f t="shared" si="17"/>
        <v>99.999769680247084</v>
      </c>
    </row>
    <row r="99" spans="1:7" s="29" customFormat="1" ht="15.75" x14ac:dyDescent="0.25">
      <c r="A99" s="28"/>
      <c r="B99" s="50"/>
      <c r="C99" s="22" t="s">
        <v>50</v>
      </c>
      <c r="D99" s="77"/>
      <c r="E99" s="77"/>
      <c r="F99" s="77"/>
      <c r="G99" s="23"/>
    </row>
    <row r="100" spans="1:7" s="29" customFormat="1" ht="15.75" x14ac:dyDescent="0.25">
      <c r="A100" s="28"/>
      <c r="B100" s="50"/>
      <c r="C100" s="22" t="s">
        <v>51</v>
      </c>
      <c r="D100" s="77">
        <v>11356.2</v>
      </c>
      <c r="E100" s="77">
        <v>11356.2</v>
      </c>
      <c r="F100" s="77">
        <v>11356.2</v>
      </c>
      <c r="G100" s="23">
        <f t="shared" si="17"/>
        <v>100</v>
      </c>
    </row>
    <row r="101" spans="1:7" s="29" customFormat="1" ht="15.75" x14ac:dyDescent="0.25">
      <c r="A101" s="28"/>
      <c r="B101" s="50"/>
      <c r="C101" s="22" t="s">
        <v>52</v>
      </c>
      <c r="D101" s="77">
        <v>32061.7</v>
      </c>
      <c r="E101" s="77">
        <v>32061.7</v>
      </c>
      <c r="F101" s="77">
        <v>32061.599999999999</v>
      </c>
      <c r="G101" s="23">
        <f t="shared" si="17"/>
        <v>99.999688101379519</v>
      </c>
    </row>
    <row r="102" spans="1:7" s="29" customFormat="1" ht="47.25" x14ac:dyDescent="0.25">
      <c r="A102" s="28" t="s">
        <v>125</v>
      </c>
      <c r="B102" s="4">
        <v>502</v>
      </c>
      <c r="C102" s="22" t="s">
        <v>95</v>
      </c>
      <c r="D102" s="77">
        <v>24967.4</v>
      </c>
      <c r="E102" s="77">
        <v>24967.4</v>
      </c>
      <c r="F102" s="77">
        <v>22865.3</v>
      </c>
      <c r="G102" s="23">
        <f t="shared" si="17"/>
        <v>91.580621129953457</v>
      </c>
    </row>
    <row r="103" spans="1:7" s="29" customFormat="1" ht="62.25" customHeight="1" x14ac:dyDescent="0.25">
      <c r="A103" s="28" t="s">
        <v>126</v>
      </c>
      <c r="B103" s="4">
        <v>701</v>
      </c>
      <c r="C103" s="22" t="s">
        <v>109</v>
      </c>
      <c r="D103" s="77">
        <f>D105+D106</f>
        <v>344317.1</v>
      </c>
      <c r="E103" s="77">
        <f t="shared" ref="E103:F103" si="19">E105+E106</f>
        <v>344317.1</v>
      </c>
      <c r="F103" s="77">
        <f t="shared" si="19"/>
        <v>325382.5</v>
      </c>
      <c r="G103" s="23">
        <f t="shared" si="17"/>
        <v>94.500824966288349</v>
      </c>
    </row>
    <row r="104" spans="1:7" s="29" customFormat="1" ht="15.75" x14ac:dyDescent="0.25">
      <c r="A104" s="28"/>
      <c r="B104" s="4"/>
      <c r="C104" s="22" t="s">
        <v>50</v>
      </c>
      <c r="D104" s="77"/>
      <c r="E104" s="77"/>
      <c r="F104" s="77"/>
      <c r="G104" s="23"/>
    </row>
    <row r="105" spans="1:7" s="29" customFormat="1" ht="15.75" x14ac:dyDescent="0.25">
      <c r="A105" s="28"/>
      <c r="B105" s="4"/>
      <c r="C105" s="22" t="s">
        <v>51</v>
      </c>
      <c r="D105" s="77">
        <v>196538.5</v>
      </c>
      <c r="E105" s="77">
        <v>196538.5</v>
      </c>
      <c r="F105" s="77">
        <v>196538.5</v>
      </c>
      <c r="G105" s="23">
        <f t="shared" si="17"/>
        <v>100</v>
      </c>
    </row>
    <row r="106" spans="1:7" s="29" customFormat="1" ht="15.75" x14ac:dyDescent="0.25">
      <c r="A106" s="28"/>
      <c r="B106" s="4"/>
      <c r="C106" s="22" t="s">
        <v>52</v>
      </c>
      <c r="D106" s="77">
        <v>147778.6</v>
      </c>
      <c r="E106" s="77">
        <v>147778.6</v>
      </c>
      <c r="F106" s="77">
        <v>128844</v>
      </c>
      <c r="G106" s="23">
        <f t="shared" si="17"/>
        <v>87.18718407130666</v>
      </c>
    </row>
    <row r="107" spans="1:7" s="29" customFormat="1" ht="62.25" customHeight="1" x14ac:dyDescent="0.25">
      <c r="A107" s="28" t="s">
        <v>127</v>
      </c>
      <c r="B107" s="4"/>
      <c r="C107" s="22" t="s">
        <v>179</v>
      </c>
      <c r="D107" s="77">
        <f>D109+D110+D111</f>
        <v>1861607.3</v>
      </c>
      <c r="E107" s="77">
        <f t="shared" ref="E107:F107" si="20">E109+E110+E111</f>
        <v>1861607.3</v>
      </c>
      <c r="F107" s="77">
        <f t="shared" si="20"/>
        <v>1842867.0999999999</v>
      </c>
      <c r="G107" s="23">
        <f t="shared" si="17"/>
        <v>98.993332267229491</v>
      </c>
    </row>
    <row r="108" spans="1:7" s="29" customFormat="1" ht="15.75" x14ac:dyDescent="0.25">
      <c r="A108" s="28"/>
      <c r="B108" s="50"/>
      <c r="C108" s="9" t="s">
        <v>5</v>
      </c>
      <c r="D108" s="77"/>
      <c r="E108" s="77"/>
      <c r="F108" s="77"/>
      <c r="G108" s="23"/>
    </row>
    <row r="109" spans="1:7" s="29" customFormat="1" ht="15.75" x14ac:dyDescent="0.25">
      <c r="A109" s="28"/>
      <c r="B109" s="50">
        <v>701</v>
      </c>
      <c r="C109" s="9" t="s">
        <v>15</v>
      </c>
      <c r="D109" s="77">
        <v>132186.6</v>
      </c>
      <c r="E109" s="77">
        <v>132186.6</v>
      </c>
      <c r="F109" s="77">
        <v>132186.5</v>
      </c>
      <c r="G109" s="23">
        <f t="shared" si="17"/>
        <v>99.999924349366722</v>
      </c>
    </row>
    <row r="110" spans="1:7" s="29" customFormat="1" ht="15.75" x14ac:dyDescent="0.25">
      <c r="A110" s="28"/>
      <c r="B110" s="4">
        <v>702</v>
      </c>
      <c r="C110" s="9" t="s">
        <v>8</v>
      </c>
      <c r="D110" s="77">
        <v>1662003.8</v>
      </c>
      <c r="E110" s="77">
        <v>1662003.8</v>
      </c>
      <c r="F110" s="77">
        <v>1643263.7</v>
      </c>
      <c r="G110" s="23">
        <f t="shared" si="17"/>
        <v>98.872439401161415</v>
      </c>
    </row>
    <row r="111" spans="1:7" s="29" customFormat="1" ht="15.75" x14ac:dyDescent="0.25">
      <c r="A111" s="28"/>
      <c r="B111" s="50">
        <v>1101</v>
      </c>
      <c r="C111" s="22" t="s">
        <v>105</v>
      </c>
      <c r="D111" s="77">
        <v>67416.899999999994</v>
      </c>
      <c r="E111" s="77">
        <v>67416.899999999994</v>
      </c>
      <c r="F111" s="77">
        <v>67416.899999999994</v>
      </c>
      <c r="G111" s="23">
        <f t="shared" si="17"/>
        <v>100</v>
      </c>
    </row>
    <row r="112" spans="1:7" s="29" customFormat="1" ht="94.5" x14ac:dyDescent="0.25">
      <c r="A112" s="28" t="s">
        <v>128</v>
      </c>
      <c r="B112" s="50">
        <v>502</v>
      </c>
      <c r="C112" s="22" t="s">
        <v>89</v>
      </c>
      <c r="D112" s="77">
        <v>3770.2</v>
      </c>
      <c r="E112" s="77">
        <v>3770.2</v>
      </c>
      <c r="F112" s="77">
        <v>1756.2</v>
      </c>
      <c r="G112" s="23">
        <f t="shared" si="17"/>
        <v>46.581083231658802</v>
      </c>
    </row>
    <row r="113" spans="1:7" s="29" customFormat="1" ht="77.25" customHeight="1" x14ac:dyDescent="0.25">
      <c r="A113" s="28" t="s">
        <v>129</v>
      </c>
      <c r="B113" s="50">
        <v>702</v>
      </c>
      <c r="C113" s="22" t="s">
        <v>117</v>
      </c>
      <c r="D113" s="77">
        <v>151720</v>
      </c>
      <c r="E113" s="77">
        <v>151720</v>
      </c>
      <c r="F113" s="77">
        <v>150290.5</v>
      </c>
      <c r="G113" s="23">
        <f t="shared" si="17"/>
        <v>99.057803849195892</v>
      </c>
    </row>
    <row r="114" spans="1:7" s="29" customFormat="1" ht="78.75" customHeight="1" x14ac:dyDescent="0.25">
      <c r="A114" s="44" t="s">
        <v>130</v>
      </c>
      <c r="B114" s="50">
        <v>702</v>
      </c>
      <c r="C114" s="9" t="s">
        <v>106</v>
      </c>
      <c r="D114" s="77">
        <f>D116+D117</f>
        <v>70061.2</v>
      </c>
      <c r="E114" s="77">
        <f t="shared" ref="E114:F114" si="21">E116+E117</f>
        <v>70061.2</v>
      </c>
      <c r="F114" s="77">
        <f t="shared" si="21"/>
        <v>70061.2</v>
      </c>
      <c r="G114" s="23">
        <f t="shared" si="17"/>
        <v>100</v>
      </c>
    </row>
    <row r="115" spans="1:7" s="29" customFormat="1" ht="15.75" x14ac:dyDescent="0.25">
      <c r="A115" s="44"/>
      <c r="B115" s="50"/>
      <c r="C115" s="22" t="s">
        <v>50</v>
      </c>
      <c r="D115" s="77"/>
      <c r="E115" s="77"/>
      <c r="F115" s="77"/>
      <c r="G115" s="23"/>
    </row>
    <row r="116" spans="1:7" s="29" customFormat="1" ht="15.75" x14ac:dyDescent="0.25">
      <c r="A116" s="44"/>
      <c r="B116" s="50"/>
      <c r="C116" s="22" t="s">
        <v>51</v>
      </c>
      <c r="D116" s="77">
        <v>920.2</v>
      </c>
      <c r="E116" s="77">
        <v>920.2</v>
      </c>
      <c r="F116" s="77">
        <v>920.2</v>
      </c>
      <c r="G116" s="23">
        <f t="shared" si="17"/>
        <v>100</v>
      </c>
    </row>
    <row r="117" spans="1:7" s="29" customFormat="1" ht="15.75" x14ac:dyDescent="0.25">
      <c r="A117" s="44"/>
      <c r="B117" s="50"/>
      <c r="C117" s="22" t="s">
        <v>52</v>
      </c>
      <c r="D117" s="77">
        <v>69141</v>
      </c>
      <c r="E117" s="77">
        <v>69141</v>
      </c>
      <c r="F117" s="77">
        <v>69141</v>
      </c>
      <c r="G117" s="23">
        <f t="shared" si="17"/>
        <v>100</v>
      </c>
    </row>
    <row r="118" spans="1:7" s="29" customFormat="1" ht="63" customHeight="1" x14ac:dyDescent="0.25">
      <c r="A118" s="44" t="s">
        <v>131</v>
      </c>
      <c r="B118" s="50">
        <v>801</v>
      </c>
      <c r="C118" s="22" t="s">
        <v>113</v>
      </c>
      <c r="D118" s="77">
        <v>3400.8</v>
      </c>
      <c r="E118" s="77">
        <v>3400.8</v>
      </c>
      <c r="F118" s="77">
        <v>3400.8</v>
      </c>
      <c r="G118" s="23">
        <f t="shared" si="17"/>
        <v>100</v>
      </c>
    </row>
    <row r="119" spans="1:7" s="29" customFormat="1" ht="30.75" customHeight="1" x14ac:dyDescent="0.25">
      <c r="A119" s="28" t="s">
        <v>132</v>
      </c>
      <c r="B119" s="50">
        <v>801</v>
      </c>
      <c r="C119" s="22" t="s">
        <v>168</v>
      </c>
      <c r="D119" s="77">
        <f>D121+D122</f>
        <v>3766.7999999999997</v>
      </c>
      <c r="E119" s="77">
        <f t="shared" ref="E119:F119" si="22">E121+E122</f>
        <v>3766.7999999999997</v>
      </c>
      <c r="F119" s="77">
        <f t="shared" si="22"/>
        <v>3766.7999999999997</v>
      </c>
      <c r="G119" s="23">
        <f t="shared" si="17"/>
        <v>100</v>
      </c>
    </row>
    <row r="120" spans="1:7" s="29" customFormat="1" ht="15.75" x14ac:dyDescent="0.25">
      <c r="A120" s="28"/>
      <c r="B120" s="50"/>
      <c r="C120" s="22" t="s">
        <v>50</v>
      </c>
      <c r="D120" s="77"/>
      <c r="E120" s="77"/>
      <c r="F120" s="77"/>
      <c r="G120" s="23"/>
    </row>
    <row r="121" spans="1:7" s="29" customFormat="1" ht="15.75" x14ac:dyDescent="0.25">
      <c r="A121" s="28"/>
      <c r="B121" s="50"/>
      <c r="C121" s="22" t="s">
        <v>51</v>
      </c>
      <c r="D121" s="77">
        <v>2862.7</v>
      </c>
      <c r="E121" s="77">
        <v>2862.7</v>
      </c>
      <c r="F121" s="77">
        <v>2862.7</v>
      </c>
      <c r="G121" s="23">
        <f t="shared" si="17"/>
        <v>100</v>
      </c>
    </row>
    <row r="122" spans="1:7" s="29" customFormat="1" ht="15.75" x14ac:dyDescent="0.25">
      <c r="A122" s="28"/>
      <c r="B122" s="50"/>
      <c r="C122" s="22" t="s">
        <v>52</v>
      </c>
      <c r="D122" s="77">
        <v>904.1</v>
      </c>
      <c r="E122" s="77">
        <v>904.1</v>
      </c>
      <c r="F122" s="77">
        <v>904.1</v>
      </c>
      <c r="G122" s="23">
        <f t="shared" si="17"/>
        <v>100</v>
      </c>
    </row>
    <row r="123" spans="1:7" s="29" customFormat="1" ht="62.25" customHeight="1" x14ac:dyDescent="0.25">
      <c r="A123" s="28" t="s">
        <v>133</v>
      </c>
      <c r="B123" s="50">
        <v>801</v>
      </c>
      <c r="C123" s="22" t="s">
        <v>83</v>
      </c>
      <c r="D123" s="77">
        <v>129.30000000000001</v>
      </c>
      <c r="E123" s="77">
        <v>129.30000000000001</v>
      </c>
      <c r="F123" s="77">
        <v>129.30000000000001</v>
      </c>
      <c r="G123" s="23">
        <f t="shared" si="17"/>
        <v>100</v>
      </c>
    </row>
    <row r="124" spans="1:7" s="29" customFormat="1" ht="33" customHeight="1" x14ac:dyDescent="0.25">
      <c r="A124" s="28" t="s">
        <v>134</v>
      </c>
      <c r="B124" s="4">
        <v>1102</v>
      </c>
      <c r="C124" s="22" t="s">
        <v>85</v>
      </c>
      <c r="D124" s="77">
        <v>2558.6</v>
      </c>
      <c r="E124" s="77">
        <v>2558.6</v>
      </c>
      <c r="F124" s="77">
        <v>2152.8000000000002</v>
      </c>
      <c r="G124" s="23">
        <f t="shared" si="17"/>
        <v>84.139763933401085</v>
      </c>
    </row>
    <row r="125" spans="1:7" s="29" customFormat="1" ht="33" customHeight="1" x14ac:dyDescent="0.25">
      <c r="A125" s="28" t="s">
        <v>135</v>
      </c>
      <c r="B125" s="50">
        <v>412</v>
      </c>
      <c r="C125" s="22" t="s">
        <v>120</v>
      </c>
      <c r="D125" s="77">
        <v>22055.9</v>
      </c>
      <c r="E125" s="77">
        <v>22055.9</v>
      </c>
      <c r="F125" s="77">
        <v>22055.9</v>
      </c>
      <c r="G125" s="23">
        <f t="shared" si="17"/>
        <v>100</v>
      </c>
    </row>
    <row r="126" spans="1:7" s="29" customFormat="1" ht="30" customHeight="1" x14ac:dyDescent="0.25">
      <c r="A126" s="28" t="s">
        <v>136</v>
      </c>
      <c r="B126" s="50">
        <v>412</v>
      </c>
      <c r="C126" s="22" t="s">
        <v>86</v>
      </c>
      <c r="D126" s="77">
        <v>18600</v>
      </c>
      <c r="E126" s="77">
        <v>18600</v>
      </c>
      <c r="F126" s="77">
        <v>18600</v>
      </c>
      <c r="G126" s="23">
        <f t="shared" si="17"/>
        <v>100</v>
      </c>
    </row>
    <row r="127" spans="1:7" s="29" customFormat="1" ht="78" customHeight="1" x14ac:dyDescent="0.25">
      <c r="A127" s="28" t="s">
        <v>137</v>
      </c>
      <c r="B127" s="50">
        <v>409</v>
      </c>
      <c r="C127" s="9" t="s">
        <v>112</v>
      </c>
      <c r="D127" s="77">
        <v>567994</v>
      </c>
      <c r="E127" s="77">
        <v>567994</v>
      </c>
      <c r="F127" s="77">
        <v>567994</v>
      </c>
      <c r="G127" s="23">
        <f t="shared" si="17"/>
        <v>100</v>
      </c>
    </row>
    <row r="128" spans="1:7" s="29" customFormat="1" ht="31.5" x14ac:dyDescent="0.25">
      <c r="A128" s="28" t="s">
        <v>138</v>
      </c>
      <c r="B128" s="50">
        <v>409</v>
      </c>
      <c r="C128" s="22" t="s">
        <v>36</v>
      </c>
      <c r="D128" s="77">
        <v>98995.9</v>
      </c>
      <c r="E128" s="77">
        <v>98995.9</v>
      </c>
      <c r="F128" s="77">
        <v>98918.399999999994</v>
      </c>
      <c r="G128" s="23">
        <f t="shared" si="17"/>
        <v>99.921713929566778</v>
      </c>
    </row>
    <row r="129" spans="1:7" s="29" customFormat="1" ht="63" x14ac:dyDescent="0.25">
      <c r="A129" s="28" t="s">
        <v>139</v>
      </c>
      <c r="B129" s="50">
        <v>408</v>
      </c>
      <c r="C129" s="22" t="s">
        <v>90</v>
      </c>
      <c r="D129" s="77">
        <v>300</v>
      </c>
      <c r="E129" s="77">
        <v>300</v>
      </c>
      <c r="F129" s="77">
        <v>284.7</v>
      </c>
      <c r="G129" s="23">
        <f t="shared" si="17"/>
        <v>94.899999999999991</v>
      </c>
    </row>
    <row r="130" spans="1:7" s="29" customFormat="1" ht="94.5" x14ac:dyDescent="0.25">
      <c r="A130" s="28" t="s">
        <v>140</v>
      </c>
      <c r="B130" s="50">
        <v>408</v>
      </c>
      <c r="C130" s="22" t="s">
        <v>91</v>
      </c>
      <c r="D130" s="77">
        <v>436.2</v>
      </c>
      <c r="E130" s="77">
        <v>436.2</v>
      </c>
      <c r="F130" s="77">
        <v>431.3</v>
      </c>
      <c r="G130" s="23">
        <f t="shared" si="17"/>
        <v>98.876662081613944</v>
      </c>
    </row>
    <row r="131" spans="1:7" s="29" customFormat="1" ht="47.25" x14ac:dyDescent="0.25">
      <c r="A131" s="28" t="s">
        <v>141</v>
      </c>
      <c r="B131" s="50">
        <v>408</v>
      </c>
      <c r="C131" s="22" t="s">
        <v>87</v>
      </c>
      <c r="D131" s="77">
        <v>1000000</v>
      </c>
      <c r="E131" s="77">
        <v>1000000</v>
      </c>
      <c r="F131" s="77">
        <v>990952.2</v>
      </c>
      <c r="G131" s="23">
        <f t="shared" si="17"/>
        <v>99.095219999999998</v>
      </c>
    </row>
    <row r="132" spans="1:7" s="29" customFormat="1" ht="109.5" customHeight="1" x14ac:dyDescent="0.25">
      <c r="A132" s="28" t="s">
        <v>142</v>
      </c>
      <c r="B132" s="50"/>
      <c r="C132" s="9" t="s">
        <v>107</v>
      </c>
      <c r="D132" s="77">
        <f>D134+D135</f>
        <v>85804.2</v>
      </c>
      <c r="E132" s="77">
        <f t="shared" ref="E132:F132" si="23">E134+E135</f>
        <v>85804.2</v>
      </c>
      <c r="F132" s="77">
        <f t="shared" si="23"/>
        <v>80282.899999999994</v>
      </c>
      <c r="G132" s="23">
        <f t="shared" si="17"/>
        <v>93.565233403493067</v>
      </c>
    </row>
    <row r="133" spans="1:7" s="29" customFormat="1" ht="15" customHeight="1" x14ac:dyDescent="0.25">
      <c r="A133" s="28"/>
      <c r="B133" s="50"/>
      <c r="C133" s="9" t="s">
        <v>5</v>
      </c>
      <c r="D133" s="77"/>
      <c r="E133" s="77"/>
      <c r="F133" s="77"/>
      <c r="G133" s="23"/>
    </row>
    <row r="134" spans="1:7" s="29" customFormat="1" ht="15.75" x14ac:dyDescent="0.25">
      <c r="A134" s="28"/>
      <c r="B134" s="50">
        <v>701</v>
      </c>
      <c r="C134" s="9" t="s">
        <v>15</v>
      </c>
      <c r="D134" s="77">
        <v>19484.7</v>
      </c>
      <c r="E134" s="77">
        <v>19484.7</v>
      </c>
      <c r="F134" s="77">
        <v>19139.900000000001</v>
      </c>
      <c r="G134" s="23">
        <f t="shared" si="17"/>
        <v>98.23040642144862</v>
      </c>
    </row>
    <row r="135" spans="1:7" s="29" customFormat="1" ht="15.75" x14ac:dyDescent="0.25">
      <c r="A135" s="28"/>
      <c r="B135" s="4">
        <v>702</v>
      </c>
      <c r="C135" s="9" t="s">
        <v>8</v>
      </c>
      <c r="D135" s="77">
        <v>66319.5</v>
      </c>
      <c r="E135" s="77">
        <v>66319.5</v>
      </c>
      <c r="F135" s="77">
        <v>61143</v>
      </c>
      <c r="G135" s="23">
        <f t="shared" si="17"/>
        <v>92.194603397190861</v>
      </c>
    </row>
    <row r="136" spans="1:7" s="29" customFormat="1" ht="94.5" x14ac:dyDescent="0.25">
      <c r="A136" s="28" t="s">
        <v>143</v>
      </c>
      <c r="B136" s="4">
        <v>703</v>
      </c>
      <c r="C136" s="22" t="s">
        <v>169</v>
      </c>
      <c r="D136" s="77">
        <f>D138+D139</f>
        <v>7395.5999999999995</v>
      </c>
      <c r="E136" s="77">
        <f t="shared" ref="E136:F136" si="24">E138+E139</f>
        <v>7395.5999999999995</v>
      </c>
      <c r="F136" s="77">
        <f t="shared" si="24"/>
        <v>7395.5999999999995</v>
      </c>
      <c r="G136" s="23">
        <f t="shared" si="17"/>
        <v>100</v>
      </c>
    </row>
    <row r="137" spans="1:7" s="29" customFormat="1" ht="15.75" x14ac:dyDescent="0.25">
      <c r="A137" s="28"/>
      <c r="B137" s="4"/>
      <c r="C137" s="22" t="s">
        <v>50</v>
      </c>
      <c r="D137" s="77"/>
      <c r="E137" s="77"/>
      <c r="F137" s="77"/>
      <c r="G137" s="23"/>
    </row>
    <row r="138" spans="1:7" s="29" customFormat="1" ht="15.75" x14ac:dyDescent="0.25">
      <c r="A138" s="28"/>
      <c r="B138" s="4"/>
      <c r="C138" s="22" t="s">
        <v>51</v>
      </c>
      <c r="D138" s="77">
        <v>6803.9</v>
      </c>
      <c r="E138" s="77">
        <v>6803.9</v>
      </c>
      <c r="F138" s="77">
        <v>6803.9</v>
      </c>
      <c r="G138" s="23">
        <f t="shared" si="17"/>
        <v>100</v>
      </c>
    </row>
    <row r="139" spans="1:7" s="29" customFormat="1" ht="15.75" x14ac:dyDescent="0.25">
      <c r="A139" s="28"/>
      <c r="B139" s="4"/>
      <c r="C139" s="22" t="s">
        <v>52</v>
      </c>
      <c r="D139" s="77">
        <v>591.70000000000005</v>
      </c>
      <c r="E139" s="77">
        <v>591.70000000000005</v>
      </c>
      <c r="F139" s="77">
        <v>591.70000000000005</v>
      </c>
      <c r="G139" s="23">
        <f t="shared" si="17"/>
        <v>100</v>
      </c>
    </row>
    <row r="140" spans="1:7" s="29" customFormat="1" ht="94.5" customHeight="1" x14ac:dyDescent="0.25">
      <c r="A140" s="28" t="s">
        <v>144</v>
      </c>
      <c r="B140" s="4"/>
      <c r="C140" s="22" t="s">
        <v>121</v>
      </c>
      <c r="D140" s="77">
        <f>D142+D143</f>
        <v>1649315.2000000002</v>
      </c>
      <c r="E140" s="77">
        <f t="shared" ref="E140:F140" si="25">E142+E143</f>
        <v>1649315.2000000002</v>
      </c>
      <c r="F140" s="77">
        <f t="shared" si="25"/>
        <v>1649238.3</v>
      </c>
      <c r="G140" s="23">
        <f t="shared" si="17"/>
        <v>99.995337458843508</v>
      </c>
    </row>
    <row r="141" spans="1:7" s="29" customFormat="1" ht="15.75" x14ac:dyDescent="0.25">
      <c r="A141" s="28"/>
      <c r="B141" s="51"/>
      <c r="C141" s="9" t="s">
        <v>50</v>
      </c>
      <c r="D141" s="77"/>
      <c r="E141" s="77"/>
      <c r="F141" s="77"/>
      <c r="G141" s="23"/>
    </row>
    <row r="142" spans="1:7" s="29" customFormat="1" ht="15.75" x14ac:dyDescent="0.25">
      <c r="A142" s="28"/>
      <c r="B142" s="51">
        <v>702</v>
      </c>
      <c r="C142" s="22" t="s">
        <v>51</v>
      </c>
      <c r="D142" s="77">
        <v>568994.1</v>
      </c>
      <c r="E142" s="77">
        <v>568994.1</v>
      </c>
      <c r="F142" s="77">
        <v>568992.19999999995</v>
      </c>
      <c r="G142" s="23">
        <f t="shared" si="17"/>
        <v>99.999666077381107</v>
      </c>
    </row>
    <row r="143" spans="1:7" s="29" customFormat="1" ht="15.75" x14ac:dyDescent="0.25">
      <c r="A143" s="28"/>
      <c r="B143" s="51"/>
      <c r="C143" s="22" t="s">
        <v>162</v>
      </c>
      <c r="D143" s="77">
        <f>D145+D146</f>
        <v>1080321.1000000001</v>
      </c>
      <c r="E143" s="77">
        <f t="shared" ref="E143:F143" si="26">E145+E146</f>
        <v>1080321.1000000001</v>
      </c>
      <c r="F143" s="77">
        <f t="shared" si="26"/>
        <v>1080246.1000000001</v>
      </c>
      <c r="G143" s="23">
        <f t="shared" si="17"/>
        <v>99.99305761962809</v>
      </c>
    </row>
    <row r="144" spans="1:7" s="29" customFormat="1" ht="15.75" x14ac:dyDescent="0.25">
      <c r="A144" s="28"/>
      <c r="B144" s="51"/>
      <c r="C144" s="9" t="s">
        <v>5</v>
      </c>
      <c r="D144" s="77"/>
      <c r="E144" s="77"/>
      <c r="F144" s="77"/>
      <c r="G144" s="23"/>
    </row>
    <row r="145" spans="1:7" s="29" customFormat="1" ht="15.75" x14ac:dyDescent="0.25">
      <c r="A145" s="28"/>
      <c r="B145" s="51">
        <v>701</v>
      </c>
      <c r="C145" s="9" t="s">
        <v>15</v>
      </c>
      <c r="D145" s="77">
        <v>92378.2</v>
      </c>
      <c r="E145" s="77">
        <v>92378.2</v>
      </c>
      <c r="F145" s="77">
        <v>92303.7</v>
      </c>
      <c r="G145" s="23">
        <f t="shared" si="17"/>
        <v>99.919353267329299</v>
      </c>
    </row>
    <row r="146" spans="1:7" s="29" customFormat="1" ht="15.75" x14ac:dyDescent="0.25">
      <c r="A146" s="28"/>
      <c r="B146" s="4">
        <v>702</v>
      </c>
      <c r="C146" s="9" t="s">
        <v>8</v>
      </c>
      <c r="D146" s="77">
        <v>987942.9</v>
      </c>
      <c r="E146" s="77">
        <v>987942.9</v>
      </c>
      <c r="F146" s="77">
        <v>987942.40000000002</v>
      </c>
      <c r="G146" s="23">
        <f t="shared" si="17"/>
        <v>99.999949389787616</v>
      </c>
    </row>
    <row r="147" spans="1:7" s="29" customFormat="1" ht="111" customHeight="1" x14ac:dyDescent="0.25">
      <c r="A147" s="28" t="s">
        <v>145</v>
      </c>
      <c r="B147" s="4">
        <v>702</v>
      </c>
      <c r="C147" s="22" t="s">
        <v>100</v>
      </c>
      <c r="D147" s="77">
        <v>223508.9</v>
      </c>
      <c r="E147" s="77">
        <v>223508.9</v>
      </c>
      <c r="F147" s="77">
        <v>223508.9</v>
      </c>
      <c r="G147" s="23">
        <f t="shared" si="17"/>
        <v>100</v>
      </c>
    </row>
    <row r="148" spans="1:7" s="29" customFormat="1" ht="78.75" x14ac:dyDescent="0.25">
      <c r="A148" s="28" t="s">
        <v>146</v>
      </c>
      <c r="B148" s="4">
        <v>701</v>
      </c>
      <c r="C148" s="22" t="s">
        <v>102</v>
      </c>
      <c r="D148" s="77">
        <v>116931.5</v>
      </c>
      <c r="E148" s="77">
        <v>116931.5</v>
      </c>
      <c r="F148" s="77">
        <v>116931.5</v>
      </c>
      <c r="G148" s="23">
        <f t="shared" si="17"/>
        <v>100</v>
      </c>
    </row>
    <row r="149" spans="1:7" s="29" customFormat="1" ht="78.75" x14ac:dyDescent="0.25">
      <c r="A149" s="28" t="s">
        <v>147</v>
      </c>
      <c r="B149" s="4">
        <v>501</v>
      </c>
      <c r="C149" s="22" t="s">
        <v>104</v>
      </c>
      <c r="D149" s="77">
        <v>497073.7</v>
      </c>
      <c r="E149" s="77">
        <v>497073.7</v>
      </c>
      <c r="F149" s="77">
        <v>497072.6</v>
      </c>
      <c r="G149" s="23">
        <f t="shared" si="17"/>
        <v>99.999778704847984</v>
      </c>
    </row>
    <row r="150" spans="1:7" s="29" customFormat="1" ht="47.25" x14ac:dyDescent="0.25">
      <c r="A150" s="28" t="s">
        <v>148</v>
      </c>
      <c r="B150" s="50">
        <v>503</v>
      </c>
      <c r="C150" s="22" t="s">
        <v>84</v>
      </c>
      <c r="D150" s="77">
        <f>D152+D153</f>
        <v>214245.19999999998</v>
      </c>
      <c r="E150" s="77">
        <f t="shared" ref="E150:F150" si="27">E152+E153</f>
        <v>214245.19999999998</v>
      </c>
      <c r="F150" s="77">
        <f t="shared" si="27"/>
        <v>214245</v>
      </c>
      <c r="G150" s="23">
        <f t="shared" si="17"/>
        <v>99.999906649017106</v>
      </c>
    </row>
    <row r="151" spans="1:7" s="29" customFormat="1" ht="15.75" x14ac:dyDescent="0.25">
      <c r="A151" s="28"/>
      <c r="B151" s="50"/>
      <c r="C151" s="22" t="s">
        <v>50</v>
      </c>
      <c r="D151" s="77"/>
      <c r="E151" s="77"/>
      <c r="F151" s="77"/>
      <c r="G151" s="23"/>
    </row>
    <row r="152" spans="1:7" s="29" customFormat="1" ht="15.75" x14ac:dyDescent="0.25">
      <c r="A152" s="28"/>
      <c r="B152" s="50"/>
      <c r="C152" s="22" t="s">
        <v>51</v>
      </c>
      <c r="D152" s="77">
        <v>205675.3</v>
      </c>
      <c r="E152" s="77">
        <v>205675.3</v>
      </c>
      <c r="F152" s="77">
        <v>205675.2</v>
      </c>
      <c r="G152" s="23">
        <f t="shared" si="17"/>
        <v>99.999951379674684</v>
      </c>
    </row>
    <row r="153" spans="1:7" s="29" customFormat="1" ht="15.75" x14ac:dyDescent="0.25">
      <c r="A153" s="28"/>
      <c r="B153" s="50"/>
      <c r="C153" s="22" t="s">
        <v>52</v>
      </c>
      <c r="D153" s="77">
        <v>8569.9</v>
      </c>
      <c r="E153" s="77">
        <v>8569.9</v>
      </c>
      <c r="F153" s="77">
        <v>8569.7999999999993</v>
      </c>
      <c r="G153" s="23">
        <f t="shared" si="17"/>
        <v>99.998833125240665</v>
      </c>
    </row>
    <row r="154" spans="1:7" s="29" customFormat="1" ht="110.25" x14ac:dyDescent="0.25">
      <c r="A154" s="28" t="s">
        <v>149</v>
      </c>
      <c r="B154" s="50">
        <v>409</v>
      </c>
      <c r="C154" s="22" t="s">
        <v>174</v>
      </c>
      <c r="D154" s="77">
        <v>218111.4</v>
      </c>
      <c r="E154" s="77">
        <v>218111.4</v>
      </c>
      <c r="F154" s="77">
        <v>218111.4</v>
      </c>
      <c r="G154" s="23">
        <f t="shared" si="17"/>
        <v>100</v>
      </c>
    </row>
    <row r="155" spans="1:7" s="29" customFormat="1" ht="48.75" customHeight="1" x14ac:dyDescent="0.25">
      <c r="A155" s="28" t="s">
        <v>150</v>
      </c>
      <c r="B155" s="50">
        <v>707</v>
      </c>
      <c r="C155" s="22" t="s">
        <v>175</v>
      </c>
      <c r="D155" s="77">
        <v>3672.4</v>
      </c>
      <c r="E155" s="77">
        <v>3672.4</v>
      </c>
      <c r="F155" s="77">
        <v>3164.7</v>
      </c>
      <c r="G155" s="23">
        <f t="shared" si="17"/>
        <v>86.175253240387747</v>
      </c>
    </row>
    <row r="156" spans="1:7" s="29" customFormat="1" ht="78.75" customHeight="1" x14ac:dyDescent="0.25">
      <c r="A156" s="28" t="s">
        <v>151</v>
      </c>
      <c r="B156" s="50">
        <v>501</v>
      </c>
      <c r="C156" s="22" t="s">
        <v>171</v>
      </c>
      <c r="D156" s="77">
        <f>D158+D159</f>
        <v>23520</v>
      </c>
      <c r="E156" s="77">
        <f t="shared" ref="E156:F156" si="28">E158+E159</f>
        <v>23520</v>
      </c>
      <c r="F156" s="77">
        <f t="shared" si="28"/>
        <v>14992.199999999999</v>
      </c>
      <c r="G156" s="23">
        <f t="shared" si="17"/>
        <v>63.742346938775505</v>
      </c>
    </row>
    <row r="157" spans="1:7" s="29" customFormat="1" ht="15.75" x14ac:dyDescent="0.25">
      <c r="A157" s="28"/>
      <c r="B157" s="50"/>
      <c r="C157" s="71" t="s">
        <v>50</v>
      </c>
      <c r="D157" s="77"/>
      <c r="E157" s="77"/>
      <c r="F157" s="77"/>
      <c r="G157" s="23"/>
    </row>
    <row r="158" spans="1:7" s="29" customFormat="1" ht="31.5" x14ac:dyDescent="0.25">
      <c r="A158" s="28"/>
      <c r="B158" s="50"/>
      <c r="C158" s="22" t="s">
        <v>172</v>
      </c>
      <c r="D158" s="77">
        <v>21029.599999999999</v>
      </c>
      <c r="E158" s="77">
        <v>21029.599999999999</v>
      </c>
      <c r="F158" s="77">
        <v>13404.8</v>
      </c>
      <c r="G158" s="23">
        <f t="shared" si="17"/>
        <v>63.742534332559821</v>
      </c>
    </row>
    <row r="159" spans="1:7" s="29" customFormat="1" ht="15.75" x14ac:dyDescent="0.25">
      <c r="A159" s="28"/>
      <c r="B159" s="50"/>
      <c r="C159" s="22" t="s">
        <v>52</v>
      </c>
      <c r="D159" s="77">
        <v>2490.4</v>
      </c>
      <c r="E159" s="77">
        <v>2490.4</v>
      </c>
      <c r="F159" s="77">
        <v>1587.4</v>
      </c>
      <c r="G159" s="23">
        <f t="shared" ref="G159:G190" si="29">F159/E159*100</f>
        <v>63.74076453581754</v>
      </c>
    </row>
    <row r="160" spans="1:7" s="29" customFormat="1" ht="46.5" customHeight="1" x14ac:dyDescent="0.25">
      <c r="A160" s="28" t="s">
        <v>170</v>
      </c>
      <c r="B160" s="50">
        <v>702</v>
      </c>
      <c r="C160" s="22" t="s">
        <v>181</v>
      </c>
      <c r="D160" s="77">
        <f>D162+D163</f>
        <v>314337.3</v>
      </c>
      <c r="E160" s="77">
        <f t="shared" ref="E160:F160" si="30">E162+E163</f>
        <v>314337.3</v>
      </c>
      <c r="F160" s="77">
        <f t="shared" si="30"/>
        <v>314337.3</v>
      </c>
      <c r="G160" s="23">
        <f t="shared" si="29"/>
        <v>100</v>
      </c>
    </row>
    <row r="161" spans="1:7" s="29" customFormat="1" ht="15.75" x14ac:dyDescent="0.25">
      <c r="A161" s="28"/>
      <c r="B161" s="50"/>
      <c r="C161" s="22" t="s">
        <v>50</v>
      </c>
      <c r="D161" s="77"/>
      <c r="E161" s="77"/>
      <c r="F161" s="77"/>
      <c r="G161" s="23"/>
    </row>
    <row r="162" spans="1:7" s="29" customFormat="1" ht="15.75" x14ac:dyDescent="0.25">
      <c r="A162" s="28"/>
      <c r="B162" s="50"/>
      <c r="C162" s="22" t="s">
        <v>51</v>
      </c>
      <c r="D162" s="77">
        <v>238896.3</v>
      </c>
      <c r="E162" s="77">
        <v>238896.3</v>
      </c>
      <c r="F162" s="77">
        <v>238896.3</v>
      </c>
      <c r="G162" s="23">
        <f t="shared" si="29"/>
        <v>100</v>
      </c>
    </row>
    <row r="163" spans="1:7" s="29" customFormat="1" ht="15.75" x14ac:dyDescent="0.25">
      <c r="A163" s="28"/>
      <c r="B163" s="50"/>
      <c r="C163" s="22" t="s">
        <v>52</v>
      </c>
      <c r="D163" s="77">
        <v>75441</v>
      </c>
      <c r="E163" s="77">
        <v>75441</v>
      </c>
      <c r="F163" s="77">
        <v>75441</v>
      </c>
      <c r="G163" s="23">
        <f t="shared" si="29"/>
        <v>100</v>
      </c>
    </row>
    <row r="164" spans="1:7" s="29" customFormat="1" ht="173.25" customHeight="1" x14ac:dyDescent="0.25">
      <c r="A164" s="28" t="s">
        <v>176</v>
      </c>
      <c r="B164" s="50"/>
      <c r="C164" s="22" t="s">
        <v>194</v>
      </c>
      <c r="D164" s="77">
        <f>D166+D167</f>
        <v>33051.1</v>
      </c>
      <c r="E164" s="77">
        <f t="shared" ref="E164:F164" si="31">E166+E167</f>
        <v>33051.1</v>
      </c>
      <c r="F164" s="77">
        <f t="shared" si="31"/>
        <v>33051.1</v>
      </c>
      <c r="G164" s="23">
        <f t="shared" si="29"/>
        <v>100</v>
      </c>
    </row>
    <row r="165" spans="1:7" s="29" customFormat="1" ht="15.75" x14ac:dyDescent="0.25">
      <c r="A165" s="28"/>
      <c r="B165" s="51"/>
      <c r="C165" s="9" t="s">
        <v>5</v>
      </c>
      <c r="D165" s="77"/>
      <c r="E165" s="77"/>
      <c r="F165" s="77"/>
      <c r="G165" s="23"/>
    </row>
    <row r="166" spans="1:7" s="29" customFormat="1" ht="15.75" x14ac:dyDescent="0.25">
      <c r="A166" s="28"/>
      <c r="B166" s="51">
        <v>701</v>
      </c>
      <c r="C166" s="9" t="s">
        <v>15</v>
      </c>
      <c r="D166" s="77">
        <v>12075.3</v>
      </c>
      <c r="E166" s="77">
        <v>12075.3</v>
      </c>
      <c r="F166" s="77">
        <v>12075.3</v>
      </c>
      <c r="G166" s="23">
        <f t="shared" si="29"/>
        <v>100</v>
      </c>
    </row>
    <row r="167" spans="1:7" s="29" customFormat="1" ht="15.75" x14ac:dyDescent="0.25">
      <c r="A167" s="28"/>
      <c r="B167" s="4">
        <v>702</v>
      </c>
      <c r="C167" s="9" t="s">
        <v>8</v>
      </c>
      <c r="D167" s="77">
        <v>20975.8</v>
      </c>
      <c r="E167" s="77">
        <v>20975.8</v>
      </c>
      <c r="F167" s="77">
        <v>20975.8</v>
      </c>
      <c r="G167" s="23">
        <f t="shared" si="29"/>
        <v>100</v>
      </c>
    </row>
    <row r="168" spans="1:7" s="29" customFormat="1" ht="94.5" customHeight="1" x14ac:dyDescent="0.25">
      <c r="A168" s="28" t="s">
        <v>190</v>
      </c>
      <c r="B168" s="4">
        <v>701</v>
      </c>
      <c r="C168" s="9" t="s">
        <v>193</v>
      </c>
      <c r="D168" s="77">
        <v>23017.5</v>
      </c>
      <c r="E168" s="77">
        <v>23017.5</v>
      </c>
      <c r="F168" s="77">
        <v>23017.5</v>
      </c>
      <c r="G168" s="23">
        <f t="shared" si="29"/>
        <v>100</v>
      </c>
    </row>
    <row r="169" spans="1:7" s="29" customFormat="1" ht="47.25" x14ac:dyDescent="0.25">
      <c r="A169" s="28" t="s">
        <v>191</v>
      </c>
      <c r="B169" s="4">
        <v>702</v>
      </c>
      <c r="C169" s="9" t="s">
        <v>192</v>
      </c>
      <c r="D169" s="77">
        <f>D171+D172</f>
        <v>135315</v>
      </c>
      <c r="E169" s="77">
        <f t="shared" ref="E169:F169" si="32">E171+E172</f>
        <v>135315</v>
      </c>
      <c r="F169" s="77">
        <f t="shared" si="32"/>
        <v>135315</v>
      </c>
      <c r="G169" s="23">
        <f t="shared" si="29"/>
        <v>100</v>
      </c>
    </row>
    <row r="170" spans="1:7" s="29" customFormat="1" ht="15.75" x14ac:dyDescent="0.25">
      <c r="A170" s="28"/>
      <c r="B170" s="4"/>
      <c r="C170" s="22" t="s">
        <v>50</v>
      </c>
      <c r="D170" s="77"/>
      <c r="E170" s="77"/>
      <c r="F170" s="77"/>
      <c r="G170" s="23"/>
    </row>
    <row r="171" spans="1:7" s="29" customFormat="1" ht="15.75" x14ac:dyDescent="0.25">
      <c r="A171" s="28"/>
      <c r="B171" s="4"/>
      <c r="C171" s="22" t="s">
        <v>51</v>
      </c>
      <c r="D171" s="77">
        <v>129824.2</v>
      </c>
      <c r="E171" s="77">
        <v>129824.2</v>
      </c>
      <c r="F171" s="77">
        <v>129824.2</v>
      </c>
      <c r="G171" s="23">
        <f t="shared" si="29"/>
        <v>100</v>
      </c>
    </row>
    <row r="172" spans="1:7" s="29" customFormat="1" ht="15.75" x14ac:dyDescent="0.25">
      <c r="A172" s="28"/>
      <c r="B172" s="4"/>
      <c r="C172" s="22" t="s">
        <v>52</v>
      </c>
      <c r="D172" s="77">
        <v>5490.8</v>
      </c>
      <c r="E172" s="77">
        <v>5490.8</v>
      </c>
      <c r="F172" s="77">
        <v>5490.8</v>
      </c>
      <c r="G172" s="23">
        <f t="shared" si="29"/>
        <v>100</v>
      </c>
    </row>
    <row r="173" spans="1:7" s="29" customFormat="1" ht="18" customHeight="1" x14ac:dyDescent="0.25">
      <c r="A173" s="64" t="s">
        <v>152</v>
      </c>
      <c r="B173" s="52"/>
      <c r="C173" s="53" t="s">
        <v>73</v>
      </c>
      <c r="D173" s="78">
        <f>D175+D179+D189</f>
        <v>2306278.2000000002</v>
      </c>
      <c r="E173" s="78">
        <f t="shared" ref="E173:F173" si="33">E175+E179+E189</f>
        <v>2306278.2000000002</v>
      </c>
      <c r="F173" s="78">
        <f t="shared" si="33"/>
        <v>2296607</v>
      </c>
      <c r="G173" s="23">
        <f t="shared" si="29"/>
        <v>99.580657702093347</v>
      </c>
    </row>
    <row r="174" spans="1:7" s="29" customFormat="1" ht="15.75" x14ac:dyDescent="0.25">
      <c r="A174" s="64"/>
      <c r="B174" s="52"/>
      <c r="C174" s="22" t="s">
        <v>5</v>
      </c>
      <c r="D174" s="77"/>
      <c r="E174" s="77"/>
      <c r="F174" s="77"/>
      <c r="G174" s="23"/>
    </row>
    <row r="175" spans="1:7" s="29" customFormat="1" ht="190.5" customHeight="1" x14ac:dyDescent="0.25">
      <c r="A175" s="28" t="s">
        <v>153</v>
      </c>
      <c r="B175" s="50">
        <v>409</v>
      </c>
      <c r="C175" s="22" t="s">
        <v>195</v>
      </c>
      <c r="D175" s="77">
        <f>D177+D178</f>
        <v>1900000</v>
      </c>
      <c r="E175" s="77">
        <f t="shared" ref="E175:F175" si="34">E177+E178</f>
        <v>1900000</v>
      </c>
      <c r="F175" s="77">
        <f t="shared" si="34"/>
        <v>1900000</v>
      </c>
      <c r="G175" s="23">
        <f t="shared" si="29"/>
        <v>100</v>
      </c>
    </row>
    <row r="176" spans="1:7" s="29" customFormat="1" ht="15.75" x14ac:dyDescent="0.25">
      <c r="A176" s="28"/>
      <c r="B176" s="39"/>
      <c r="C176" s="22" t="s">
        <v>50</v>
      </c>
      <c r="D176" s="77"/>
      <c r="E176" s="77"/>
      <c r="F176" s="77"/>
      <c r="G176" s="23"/>
    </row>
    <row r="177" spans="1:7" s="29" customFormat="1" ht="15.75" x14ac:dyDescent="0.25">
      <c r="A177" s="28"/>
      <c r="B177" s="50"/>
      <c r="C177" s="22" t="s">
        <v>51</v>
      </c>
      <c r="D177" s="77">
        <v>1000000</v>
      </c>
      <c r="E177" s="77">
        <v>1000000</v>
      </c>
      <c r="F177" s="77">
        <v>1000000</v>
      </c>
      <c r="G177" s="23">
        <f t="shared" si="29"/>
        <v>100</v>
      </c>
    </row>
    <row r="178" spans="1:7" s="29" customFormat="1" ht="15.75" x14ac:dyDescent="0.25">
      <c r="A178" s="28"/>
      <c r="B178" s="50"/>
      <c r="C178" s="22" t="s">
        <v>52</v>
      </c>
      <c r="D178" s="77">
        <v>900000</v>
      </c>
      <c r="E178" s="77">
        <v>900000</v>
      </c>
      <c r="F178" s="77">
        <v>900000</v>
      </c>
      <c r="G178" s="23">
        <f t="shared" si="29"/>
        <v>100</v>
      </c>
    </row>
    <row r="179" spans="1:7" s="29" customFormat="1" ht="46.5" customHeight="1" x14ac:dyDescent="0.25">
      <c r="A179" s="81" t="s">
        <v>154</v>
      </c>
      <c r="B179" s="51"/>
      <c r="C179" s="65" t="s">
        <v>155</v>
      </c>
      <c r="D179" s="77">
        <f>D181+D182+D183+D184+D185+D186+D187+D188</f>
        <v>276000</v>
      </c>
      <c r="E179" s="77">
        <f t="shared" ref="E179:F179" si="35">E181+E182+E183+E184+E185+E186+E187+E188</f>
        <v>276000</v>
      </c>
      <c r="F179" s="77">
        <f t="shared" si="35"/>
        <v>266328.8</v>
      </c>
      <c r="G179" s="23">
        <f t="shared" si="29"/>
        <v>96.49594202898551</v>
      </c>
    </row>
    <row r="180" spans="1:7" s="29" customFormat="1" ht="15.75" x14ac:dyDescent="0.25">
      <c r="A180" s="81"/>
      <c r="B180" s="51"/>
      <c r="C180" s="22" t="s">
        <v>5</v>
      </c>
      <c r="D180" s="77"/>
      <c r="E180" s="77"/>
      <c r="F180" s="77"/>
      <c r="G180" s="23"/>
    </row>
    <row r="181" spans="1:7" s="29" customFormat="1" ht="31.5" x14ac:dyDescent="0.25">
      <c r="A181" s="81"/>
      <c r="B181" s="51">
        <v>309</v>
      </c>
      <c r="C181" s="65" t="s">
        <v>156</v>
      </c>
      <c r="D181" s="77">
        <v>150</v>
      </c>
      <c r="E181" s="77">
        <v>150</v>
      </c>
      <c r="F181" s="77">
        <v>150</v>
      </c>
      <c r="G181" s="23">
        <f t="shared" si="29"/>
        <v>100</v>
      </c>
    </row>
    <row r="182" spans="1:7" s="29" customFormat="1" ht="16.5" customHeight="1" x14ac:dyDescent="0.25">
      <c r="A182" s="81"/>
      <c r="B182" s="51">
        <v>501</v>
      </c>
      <c r="C182" s="65" t="s">
        <v>157</v>
      </c>
      <c r="D182" s="77">
        <v>10635</v>
      </c>
      <c r="E182" s="77">
        <v>10635</v>
      </c>
      <c r="F182" s="77">
        <v>9830.2999999999993</v>
      </c>
      <c r="G182" s="23">
        <f t="shared" si="29"/>
        <v>92.433474377056882</v>
      </c>
    </row>
    <row r="183" spans="1:7" s="29" customFormat="1" ht="16.5" customHeight="1" x14ac:dyDescent="0.25">
      <c r="A183" s="28"/>
      <c r="B183" s="50">
        <v>503</v>
      </c>
      <c r="C183" s="22" t="s">
        <v>158</v>
      </c>
      <c r="D183" s="77">
        <v>87930</v>
      </c>
      <c r="E183" s="77">
        <v>87930</v>
      </c>
      <c r="F183" s="77">
        <v>79063.5</v>
      </c>
      <c r="G183" s="23">
        <f t="shared" si="29"/>
        <v>89.916410781303313</v>
      </c>
    </row>
    <row r="184" spans="1:7" s="29" customFormat="1" ht="16.5" customHeight="1" x14ac:dyDescent="0.25">
      <c r="A184" s="28"/>
      <c r="B184" s="50">
        <v>701</v>
      </c>
      <c r="C184" s="9" t="s">
        <v>15</v>
      </c>
      <c r="D184" s="77">
        <v>47174.3</v>
      </c>
      <c r="E184" s="77">
        <v>47174.3</v>
      </c>
      <c r="F184" s="77">
        <v>47174.3</v>
      </c>
      <c r="G184" s="23">
        <f t="shared" si="29"/>
        <v>100</v>
      </c>
    </row>
    <row r="185" spans="1:7" s="29" customFormat="1" ht="16.5" customHeight="1" x14ac:dyDescent="0.25">
      <c r="A185" s="28"/>
      <c r="B185" s="50">
        <v>702</v>
      </c>
      <c r="C185" s="9" t="s">
        <v>8</v>
      </c>
      <c r="D185" s="77">
        <v>95520.7</v>
      </c>
      <c r="E185" s="77">
        <v>95520.7</v>
      </c>
      <c r="F185" s="77">
        <v>95520.7</v>
      </c>
      <c r="G185" s="23">
        <f t="shared" si="29"/>
        <v>100</v>
      </c>
    </row>
    <row r="186" spans="1:7" s="29" customFormat="1" ht="16.5" customHeight="1" x14ac:dyDescent="0.25">
      <c r="A186" s="28"/>
      <c r="B186" s="50">
        <v>703</v>
      </c>
      <c r="C186" s="9" t="s">
        <v>10</v>
      </c>
      <c r="D186" s="77">
        <v>7654.3</v>
      </c>
      <c r="E186" s="77">
        <v>7654.3</v>
      </c>
      <c r="F186" s="77">
        <v>7654.3</v>
      </c>
      <c r="G186" s="23">
        <f t="shared" si="29"/>
        <v>100</v>
      </c>
    </row>
    <row r="187" spans="1:7" s="29" customFormat="1" ht="16.5" customHeight="1" x14ac:dyDescent="0.25">
      <c r="A187" s="28"/>
      <c r="B187" s="50">
        <v>801</v>
      </c>
      <c r="C187" s="22" t="s">
        <v>159</v>
      </c>
      <c r="D187" s="77">
        <v>26085.7</v>
      </c>
      <c r="E187" s="77">
        <v>26085.7</v>
      </c>
      <c r="F187" s="77">
        <v>26085.7</v>
      </c>
      <c r="G187" s="23">
        <f t="shared" si="29"/>
        <v>100</v>
      </c>
    </row>
    <row r="188" spans="1:7" s="29" customFormat="1" ht="16.5" customHeight="1" x14ac:dyDescent="0.25">
      <c r="A188" s="28"/>
      <c r="B188" s="50">
        <v>1101</v>
      </c>
      <c r="C188" s="22" t="s">
        <v>105</v>
      </c>
      <c r="D188" s="77">
        <v>850</v>
      </c>
      <c r="E188" s="77">
        <v>850</v>
      </c>
      <c r="F188" s="77">
        <v>850</v>
      </c>
      <c r="G188" s="23">
        <f t="shared" si="29"/>
        <v>100</v>
      </c>
    </row>
    <row r="189" spans="1:7" s="29" customFormat="1" ht="94.5" customHeight="1" x14ac:dyDescent="0.25">
      <c r="A189" s="81" t="s">
        <v>177</v>
      </c>
      <c r="B189" s="51">
        <v>702</v>
      </c>
      <c r="C189" s="65" t="s">
        <v>196</v>
      </c>
      <c r="D189" s="77">
        <v>130278.2</v>
      </c>
      <c r="E189" s="77">
        <v>130278.2</v>
      </c>
      <c r="F189" s="77">
        <v>130278.2</v>
      </c>
      <c r="G189" s="23">
        <f t="shared" si="29"/>
        <v>100</v>
      </c>
    </row>
    <row r="190" spans="1:7" ht="33.75" customHeight="1" x14ac:dyDescent="0.25">
      <c r="A190" s="7"/>
      <c r="B190" s="8"/>
      <c r="C190" s="30" t="s">
        <v>88</v>
      </c>
      <c r="D190" s="79">
        <f>D28+D95+D173+D15</f>
        <v>19792483.800000001</v>
      </c>
      <c r="E190" s="79">
        <f>E28+E95+E173+E15</f>
        <v>19792483.800000001</v>
      </c>
      <c r="F190" s="79">
        <f>F28+F95+F173+F15</f>
        <v>19649844.199999996</v>
      </c>
      <c r="G190" s="80">
        <f t="shared" si="29"/>
        <v>99.279324406975107</v>
      </c>
    </row>
    <row r="191" spans="1:7" x14ac:dyDescent="0.25">
      <c r="A191" s="31"/>
      <c r="B191" s="31"/>
      <c r="C191" s="31"/>
      <c r="D191" s="32"/>
      <c r="E191" s="32"/>
      <c r="F191" s="32"/>
      <c r="G191" s="32"/>
    </row>
    <row r="192" spans="1:7" hidden="1" outlineLevel="1" x14ac:dyDescent="0.25">
      <c r="A192" s="32"/>
      <c r="B192" s="32"/>
      <c r="C192" s="32"/>
      <c r="D192" s="38">
        <f>D190-D193</f>
        <v>0</v>
      </c>
      <c r="E192" s="38">
        <f t="shared" ref="E192:F192" si="36">E190-E193</f>
        <v>0</v>
      </c>
      <c r="F192" s="38">
        <f t="shared" si="36"/>
        <v>0</v>
      </c>
      <c r="G192" s="38"/>
    </row>
    <row r="193" spans="1:7" s="35" customFormat="1" ht="14.25" hidden="1" outlineLevel="1" x14ac:dyDescent="0.2">
      <c r="A193" s="33"/>
      <c r="B193" s="33"/>
      <c r="C193" s="33"/>
      <c r="D193" s="34">
        <f>D194+D198+D200+D206+D210+D217+D221+D225+D219</f>
        <v>19792483.799999997</v>
      </c>
      <c r="E193" s="34">
        <f t="shared" ref="E193:F193" si="37">E194+E198+E200+E206+E210+E217+E221+E225+E219</f>
        <v>19792483.799999997</v>
      </c>
      <c r="F193" s="34">
        <f t="shared" si="37"/>
        <v>19649844.200000007</v>
      </c>
      <c r="G193" s="34"/>
    </row>
    <row r="194" spans="1:7" s="35" customFormat="1" ht="15.75" hidden="1" outlineLevel="1" x14ac:dyDescent="0.25">
      <c r="A194" s="11"/>
      <c r="B194" s="12" t="s">
        <v>16</v>
      </c>
      <c r="C194" s="11"/>
      <c r="D194" s="13">
        <f>D195+D196+D197</f>
        <v>40174</v>
      </c>
      <c r="E194" s="13">
        <f t="shared" ref="E194:F194" si="38">E195+E196+E197</f>
        <v>40174</v>
      </c>
      <c r="F194" s="13">
        <f t="shared" si="38"/>
        <v>37968.1</v>
      </c>
      <c r="G194" s="13"/>
    </row>
    <row r="195" spans="1:7" ht="15.75" hidden="1" outlineLevel="1" x14ac:dyDescent="0.25">
      <c r="A195" s="14"/>
      <c r="B195" s="6" t="s">
        <v>17</v>
      </c>
      <c r="C195" s="14"/>
      <c r="D195" s="15">
        <f>D38+D44+D56+D92+D93+D35+D34</f>
        <v>35590</v>
      </c>
      <c r="E195" s="15">
        <f t="shared" ref="E195:F195" si="39">E38+E44+E56+E92+E93+E35+E34</f>
        <v>35590</v>
      </c>
      <c r="F195" s="15">
        <f t="shared" si="39"/>
        <v>33669.599999999999</v>
      </c>
      <c r="G195" s="15"/>
    </row>
    <row r="196" spans="1:7" ht="15.75" hidden="1" outlineLevel="1" x14ac:dyDescent="0.25">
      <c r="A196" s="14"/>
      <c r="B196" s="6" t="s">
        <v>55</v>
      </c>
      <c r="C196" s="14"/>
      <c r="D196" s="15">
        <f>D91</f>
        <v>558.6</v>
      </c>
      <c r="E196" s="15">
        <f t="shared" ref="E196:F196" si="40">E91</f>
        <v>558.6</v>
      </c>
      <c r="F196" s="15">
        <f t="shared" si="40"/>
        <v>273.10000000000002</v>
      </c>
      <c r="G196" s="15"/>
    </row>
    <row r="197" spans="1:7" ht="15.75" hidden="1" outlineLevel="1" x14ac:dyDescent="0.25">
      <c r="A197" s="14"/>
      <c r="B197" s="6" t="s">
        <v>108</v>
      </c>
      <c r="C197" s="14"/>
      <c r="D197" s="15">
        <f>D97+D71</f>
        <v>4025.4</v>
      </c>
      <c r="E197" s="15">
        <f t="shared" ref="E197:F197" si="41">E97+E71</f>
        <v>4025.4</v>
      </c>
      <c r="F197" s="15">
        <f t="shared" si="41"/>
        <v>4025.4</v>
      </c>
      <c r="G197" s="15"/>
    </row>
    <row r="198" spans="1:7" s="36" customFormat="1" ht="15.75" hidden="1" outlineLevel="1" x14ac:dyDescent="0.25">
      <c r="A198" s="11"/>
      <c r="B198" s="12" t="s">
        <v>18</v>
      </c>
      <c r="C198" s="11"/>
      <c r="D198" s="13">
        <f>D199</f>
        <v>282</v>
      </c>
      <c r="E198" s="13">
        <f t="shared" ref="E198:F198" si="42">E199</f>
        <v>282</v>
      </c>
      <c r="F198" s="13">
        <f t="shared" si="42"/>
        <v>150</v>
      </c>
      <c r="G198" s="13"/>
    </row>
    <row r="199" spans="1:7" ht="15.75" hidden="1" outlineLevel="1" x14ac:dyDescent="0.25">
      <c r="A199" s="14"/>
      <c r="B199" s="6" t="s">
        <v>19</v>
      </c>
      <c r="C199" s="14"/>
      <c r="D199" s="15">
        <f>D45+D53+D181</f>
        <v>282</v>
      </c>
      <c r="E199" s="15">
        <f t="shared" ref="E199:F199" si="43">E45+E53+E181</f>
        <v>282</v>
      </c>
      <c r="F199" s="15">
        <f t="shared" si="43"/>
        <v>150</v>
      </c>
      <c r="G199" s="15"/>
    </row>
    <row r="200" spans="1:7" s="36" customFormat="1" ht="15.75" hidden="1" outlineLevel="1" x14ac:dyDescent="0.25">
      <c r="A200" s="11"/>
      <c r="B200" s="12" t="s">
        <v>20</v>
      </c>
      <c r="C200" s="11"/>
      <c r="D200" s="13">
        <f>D201+D203+D202+D205+D204</f>
        <v>3886668.1999999997</v>
      </c>
      <c r="E200" s="13">
        <f t="shared" ref="E200:F200" si="44">E201+E203+E202+E205+E204</f>
        <v>3886668.1999999997</v>
      </c>
      <c r="F200" s="13">
        <f t="shared" si="44"/>
        <v>3864660.1</v>
      </c>
      <c r="G200" s="13"/>
    </row>
    <row r="201" spans="1:7" ht="15.75" hidden="1" outlineLevel="1" x14ac:dyDescent="0.25">
      <c r="A201" s="14"/>
      <c r="B201" s="6" t="s">
        <v>21</v>
      </c>
      <c r="C201" s="14"/>
      <c r="D201" s="15">
        <f>D74+D39</f>
        <v>9856.1</v>
      </c>
      <c r="E201" s="15">
        <f t="shared" ref="E201:F201" si="45">E74+E39</f>
        <v>9856.1</v>
      </c>
      <c r="F201" s="15">
        <f t="shared" si="45"/>
        <v>1475</v>
      </c>
      <c r="G201" s="15"/>
    </row>
    <row r="202" spans="1:7" ht="15.75" hidden="1" outlineLevel="1" x14ac:dyDescent="0.25">
      <c r="A202" s="14"/>
      <c r="B202" s="6" t="s">
        <v>37</v>
      </c>
      <c r="C202" s="14"/>
      <c r="D202" s="15">
        <f>D129+D130+D131</f>
        <v>1000736.2</v>
      </c>
      <c r="E202" s="15">
        <f t="shared" ref="E202:F202" si="46">E129+E130+E131</f>
        <v>1000736.2</v>
      </c>
      <c r="F202" s="15">
        <f t="shared" si="46"/>
        <v>991668.2</v>
      </c>
      <c r="G202" s="15"/>
    </row>
    <row r="203" spans="1:7" ht="15.75" hidden="1" outlineLevel="1" x14ac:dyDescent="0.25">
      <c r="A203" s="14"/>
      <c r="B203" s="6" t="s">
        <v>34</v>
      </c>
      <c r="C203" s="14"/>
      <c r="D203" s="15">
        <f>D127+D128+D154+D175+D25+D21</f>
        <v>2835420</v>
      </c>
      <c r="E203" s="15">
        <f>E127+E128+E154+E175+E25+E21</f>
        <v>2835420</v>
      </c>
      <c r="F203" s="15">
        <f>F127+F128+F154+F175+F25+F21</f>
        <v>2830861</v>
      </c>
      <c r="G203" s="15"/>
    </row>
    <row r="204" spans="1:7" ht="15.75" hidden="1" outlineLevel="1" x14ac:dyDescent="0.25">
      <c r="A204" s="14"/>
      <c r="B204" s="6" t="s">
        <v>75</v>
      </c>
      <c r="C204" s="14"/>
      <c r="D204" s="15"/>
      <c r="E204" s="15"/>
      <c r="F204" s="15"/>
      <c r="G204" s="15"/>
    </row>
    <row r="205" spans="1:7" ht="15.75" hidden="1" outlineLevel="1" x14ac:dyDescent="0.25">
      <c r="A205" s="14"/>
      <c r="B205" s="6" t="s">
        <v>56</v>
      </c>
      <c r="C205" s="14"/>
      <c r="D205" s="15">
        <f>D125+D126</f>
        <v>40655.9</v>
      </c>
      <c r="E205" s="15">
        <f t="shared" ref="E205:F205" si="47">E125+E126</f>
        <v>40655.9</v>
      </c>
      <c r="F205" s="15">
        <f t="shared" si="47"/>
        <v>40655.9</v>
      </c>
      <c r="G205" s="15"/>
    </row>
    <row r="206" spans="1:7" s="36" customFormat="1" ht="15.75" hidden="1" outlineLevel="1" x14ac:dyDescent="0.25">
      <c r="A206" s="11"/>
      <c r="B206" s="12" t="s">
        <v>22</v>
      </c>
      <c r="C206" s="11"/>
      <c r="D206" s="13">
        <f>D208+D209+D207</f>
        <v>865885.09999999986</v>
      </c>
      <c r="E206" s="13">
        <f t="shared" ref="E206:F206" si="48">E208+E209+E207</f>
        <v>865885.09999999986</v>
      </c>
      <c r="F206" s="13">
        <f t="shared" si="48"/>
        <v>843474.6</v>
      </c>
      <c r="G206" s="13"/>
    </row>
    <row r="207" spans="1:7" ht="15.75" hidden="1" outlineLevel="1" x14ac:dyDescent="0.25">
      <c r="A207" s="14"/>
      <c r="B207" s="40" t="s">
        <v>76</v>
      </c>
      <c r="C207" s="14"/>
      <c r="D207" s="15">
        <f>D149+D182+D26+D156</f>
        <v>531441.19999999995</v>
      </c>
      <c r="E207" s="15">
        <f>E149+E182+E26+E156</f>
        <v>531441.19999999995</v>
      </c>
      <c r="F207" s="15">
        <f>F149+F182+F26+F156</f>
        <v>522107.6</v>
      </c>
      <c r="G207" s="15"/>
    </row>
    <row r="208" spans="1:7" ht="15.75" hidden="1" outlineLevel="1" x14ac:dyDescent="0.25">
      <c r="A208" s="14"/>
      <c r="B208" s="6" t="s">
        <v>57</v>
      </c>
      <c r="C208" s="14"/>
      <c r="D208" s="15">
        <f>D102+D112</f>
        <v>28737.600000000002</v>
      </c>
      <c r="E208" s="15">
        <f t="shared" ref="E208:F208" si="49">E102+E112</f>
        <v>28737.600000000002</v>
      </c>
      <c r="F208" s="15">
        <f t="shared" si="49"/>
        <v>24621.5</v>
      </c>
      <c r="G208" s="15"/>
    </row>
    <row r="209" spans="1:7" ht="15.75" hidden="1" outlineLevel="1" x14ac:dyDescent="0.25">
      <c r="A209" s="14"/>
      <c r="B209" s="6" t="s">
        <v>58</v>
      </c>
      <c r="C209" s="14"/>
      <c r="D209" s="15">
        <f>D150+D183+D22+D27</f>
        <v>305706.29999999993</v>
      </c>
      <c r="E209" s="15">
        <f>E150+E183+E22+E27</f>
        <v>305706.29999999993</v>
      </c>
      <c r="F209" s="15">
        <f>F150+F183+F22+F27</f>
        <v>296745.5</v>
      </c>
      <c r="G209" s="15"/>
    </row>
    <row r="210" spans="1:7" s="36" customFormat="1" ht="15.75" hidden="1" outlineLevel="1" x14ac:dyDescent="0.25">
      <c r="A210" s="11"/>
      <c r="B210" s="12" t="s">
        <v>23</v>
      </c>
      <c r="C210" s="11"/>
      <c r="D210" s="13">
        <f>D211+D212+D213+D215+D216+D214</f>
        <v>14084291.199999997</v>
      </c>
      <c r="E210" s="13">
        <f t="shared" ref="E210:F210" si="50">E211+E212+E213+E215+E216+E214</f>
        <v>14084291.199999997</v>
      </c>
      <c r="F210" s="13">
        <f t="shared" si="50"/>
        <v>14015332.400000002</v>
      </c>
      <c r="G210" s="13"/>
    </row>
    <row r="211" spans="1:7" ht="15.75" hidden="1" outlineLevel="1" x14ac:dyDescent="0.25">
      <c r="A211" s="14"/>
      <c r="B211" s="6" t="s">
        <v>24</v>
      </c>
      <c r="C211" s="14"/>
      <c r="D211" s="15">
        <f>D60+D77+D84+D103+D109+D134+D145+D148+D19+D184+D166+D168</f>
        <v>4925857.9999999991</v>
      </c>
      <c r="E211" s="15">
        <f>E60+E77+E84+E103+E109+E134+E145+E148+E19+E184+E166+E168</f>
        <v>4925857.9999999991</v>
      </c>
      <c r="F211" s="15">
        <f>F60+F77+F84+F103+F109+F134+F145+F148+F19+F184+F166+F168</f>
        <v>4884997.5</v>
      </c>
      <c r="G211" s="15"/>
    </row>
    <row r="212" spans="1:7" ht="15.75" hidden="1" outlineLevel="1" x14ac:dyDescent="0.25">
      <c r="A212" s="14"/>
      <c r="B212" s="6" t="s">
        <v>25</v>
      </c>
      <c r="C212" s="14"/>
      <c r="D212" s="15">
        <f>D42+D61+D78+D85+D89+D110+D113+D114+D135+D146+D147+D142+D20+D185+D160+D167+D189+D169</f>
        <v>9027753.9000000004</v>
      </c>
      <c r="E212" s="15">
        <f>E42+E61+E78+E85+E89+E110+E113+E114+E135+E146+E147+E142+E20+E185+E160+E167+E189+E169</f>
        <v>9027753.9000000004</v>
      </c>
      <c r="F212" s="15">
        <f>F42+F61+F78+F85+F89+F110+F113+F114+F135+F146+F147+F142+F20+F185+F160+F167+F189+F169</f>
        <v>9002405.3000000026</v>
      </c>
      <c r="G212" s="15"/>
    </row>
    <row r="213" spans="1:7" ht="15.75" hidden="1" outlineLevel="1" x14ac:dyDescent="0.25">
      <c r="A213" s="14"/>
      <c r="B213" s="6" t="s">
        <v>26</v>
      </c>
      <c r="C213" s="14"/>
      <c r="D213" s="15">
        <f>D62+D136+D186+D79+D32</f>
        <v>39361.199999999997</v>
      </c>
      <c r="E213" s="15">
        <f t="shared" ref="E213:F213" si="51">E62+E136+E186+E79+E32</f>
        <v>39361.199999999997</v>
      </c>
      <c r="F213" s="15">
        <f t="shared" si="51"/>
        <v>39361.199999999997</v>
      </c>
      <c r="G213" s="15"/>
    </row>
    <row r="214" spans="1:7" ht="15.75" hidden="1" outlineLevel="1" x14ac:dyDescent="0.25">
      <c r="A214" s="14"/>
      <c r="B214" s="6" t="s">
        <v>69</v>
      </c>
      <c r="C214" s="14"/>
      <c r="D214" s="15">
        <f>D80</f>
        <v>4060.1</v>
      </c>
      <c r="E214" s="15">
        <f t="shared" ref="E214:F214" si="52">E80</f>
        <v>4060.1</v>
      </c>
      <c r="F214" s="15">
        <f t="shared" si="52"/>
        <v>4060</v>
      </c>
      <c r="G214" s="15"/>
    </row>
    <row r="215" spans="1:7" ht="15.75" hidden="1" outlineLevel="1" x14ac:dyDescent="0.25">
      <c r="A215" s="14"/>
      <c r="B215" s="16" t="s">
        <v>27</v>
      </c>
      <c r="C215" s="14"/>
      <c r="D215" s="15">
        <f>D52+D155</f>
        <v>3730.4</v>
      </c>
      <c r="E215" s="15">
        <f t="shared" ref="E215:F215" si="53">E52+E155</f>
        <v>3730.4</v>
      </c>
      <c r="F215" s="15">
        <f t="shared" si="53"/>
        <v>3222.6</v>
      </c>
      <c r="G215" s="15"/>
    </row>
    <row r="216" spans="1:7" ht="15.75" hidden="1" outlineLevel="1" x14ac:dyDescent="0.25">
      <c r="A216" s="14"/>
      <c r="B216" s="16" t="s">
        <v>30</v>
      </c>
      <c r="C216" s="14"/>
      <c r="D216" s="15">
        <f>D43+D48+D63+D81+D86+D90</f>
        <v>83527.600000000006</v>
      </c>
      <c r="E216" s="15">
        <f t="shared" ref="E216:F216" si="54">E43+E48+E63+E81+E86+E90</f>
        <v>83527.600000000006</v>
      </c>
      <c r="F216" s="15">
        <f t="shared" si="54"/>
        <v>81285.8</v>
      </c>
      <c r="G216" s="15"/>
    </row>
    <row r="217" spans="1:7" s="36" customFormat="1" ht="15.75" hidden="1" outlineLevel="1" x14ac:dyDescent="0.25">
      <c r="A217" s="11"/>
      <c r="B217" s="12" t="s">
        <v>59</v>
      </c>
      <c r="C217" s="11"/>
      <c r="D217" s="13">
        <f>D218</f>
        <v>33382.6</v>
      </c>
      <c r="E217" s="13">
        <f t="shared" ref="E217:F217" si="55">E218</f>
        <v>33382.6</v>
      </c>
      <c r="F217" s="13">
        <f t="shared" si="55"/>
        <v>33382.6</v>
      </c>
      <c r="G217" s="13"/>
    </row>
    <row r="218" spans="1:7" ht="15.75" hidden="1" outlineLevel="1" x14ac:dyDescent="0.25">
      <c r="A218" s="14"/>
      <c r="B218" s="6" t="s">
        <v>60</v>
      </c>
      <c r="C218" s="14"/>
      <c r="D218" s="15">
        <f>D118+D119+D123+D187</f>
        <v>33382.6</v>
      </c>
      <c r="E218" s="15">
        <f t="shared" ref="E218:F218" si="56">E118+E119+E123+E187</f>
        <v>33382.6</v>
      </c>
      <c r="F218" s="15">
        <f t="shared" si="56"/>
        <v>33382.6</v>
      </c>
      <c r="G218" s="15"/>
    </row>
    <row r="219" spans="1:7" s="36" customFormat="1" ht="15.75" hidden="1" outlineLevel="1" x14ac:dyDescent="0.25">
      <c r="A219" s="11"/>
      <c r="B219" s="66" t="s">
        <v>160</v>
      </c>
      <c r="C219" s="11"/>
      <c r="D219" s="13">
        <f>D220</f>
        <v>5900</v>
      </c>
      <c r="E219" s="13">
        <f t="shared" ref="E219:F219" si="57">E220</f>
        <v>5900</v>
      </c>
      <c r="F219" s="13">
        <f t="shared" si="57"/>
        <v>4512.3</v>
      </c>
      <c r="G219" s="13"/>
    </row>
    <row r="220" spans="1:7" ht="15.75" hidden="1" outlineLevel="1" x14ac:dyDescent="0.25">
      <c r="A220" s="14"/>
      <c r="B220" s="6" t="s">
        <v>161</v>
      </c>
      <c r="C220" s="14"/>
      <c r="D220" s="15">
        <f>D94</f>
        <v>5900</v>
      </c>
      <c r="E220" s="15">
        <f t="shared" ref="E220:F220" si="58">E94</f>
        <v>5900</v>
      </c>
      <c r="F220" s="15">
        <f t="shared" si="58"/>
        <v>4512.3</v>
      </c>
      <c r="G220" s="15"/>
    </row>
    <row r="221" spans="1:7" s="36" customFormat="1" ht="15.75" hidden="1" outlineLevel="1" x14ac:dyDescent="0.25">
      <c r="A221" s="11"/>
      <c r="B221" s="12" t="s">
        <v>28</v>
      </c>
      <c r="C221" s="11"/>
      <c r="D221" s="13">
        <f>D222+D223+D224</f>
        <v>803310.90000000014</v>
      </c>
      <c r="E221" s="13">
        <f t="shared" ref="E221:F221" si="59">E222+E223+E224</f>
        <v>803310.90000000014</v>
      </c>
      <c r="F221" s="13">
        <f t="shared" si="59"/>
        <v>778191</v>
      </c>
      <c r="G221" s="13"/>
    </row>
    <row r="222" spans="1:7" ht="15.75" hidden="1" outlineLevel="1" x14ac:dyDescent="0.25">
      <c r="A222" s="14"/>
      <c r="B222" s="6">
        <v>1003</v>
      </c>
      <c r="C222" s="14"/>
      <c r="D222" s="15"/>
      <c r="E222" s="15"/>
      <c r="F222" s="15"/>
      <c r="G222" s="15"/>
    </row>
    <row r="223" spans="1:7" ht="15.75" hidden="1" outlineLevel="1" x14ac:dyDescent="0.25">
      <c r="A223" s="14"/>
      <c r="B223" s="6">
        <v>1004</v>
      </c>
      <c r="C223" s="14"/>
      <c r="D223" s="15">
        <f>D49+D54+D55+D57+D64+D65+D98+D68+D72</f>
        <v>714773.60000000009</v>
      </c>
      <c r="E223" s="15">
        <f t="shared" ref="E223:F223" si="60">E49+E54+E55+E57+E64+E65+E98+E68+E72</f>
        <v>714773.60000000009</v>
      </c>
      <c r="F223" s="15">
        <f t="shared" si="60"/>
        <v>692721.8</v>
      </c>
      <c r="G223" s="15"/>
    </row>
    <row r="224" spans="1:7" ht="15.75" hidden="1" outlineLevel="1" x14ac:dyDescent="0.25">
      <c r="A224" s="14"/>
      <c r="B224" s="6">
        <v>1006</v>
      </c>
      <c r="C224" s="14"/>
      <c r="D224" s="15">
        <f>D50+D51+D73</f>
        <v>88537.3</v>
      </c>
      <c r="E224" s="15">
        <f t="shared" ref="E224:F224" si="61">E50+E51+E73</f>
        <v>88537.3</v>
      </c>
      <c r="F224" s="15">
        <f t="shared" si="61"/>
        <v>85469.2</v>
      </c>
      <c r="G224" s="15"/>
    </row>
    <row r="225" spans="1:7" s="36" customFormat="1" ht="15.75" hidden="1" outlineLevel="1" x14ac:dyDescent="0.25">
      <c r="A225" s="11"/>
      <c r="B225" s="12" t="s">
        <v>29</v>
      </c>
      <c r="C225" s="11"/>
      <c r="D225" s="13">
        <f>D226+D227</f>
        <v>72589.8</v>
      </c>
      <c r="E225" s="13">
        <f t="shared" ref="E225:F225" si="62">E226+E227</f>
        <v>72589.8</v>
      </c>
      <c r="F225" s="13">
        <f t="shared" si="62"/>
        <v>72173.099999999991</v>
      </c>
      <c r="G225" s="13"/>
    </row>
    <row r="226" spans="1:7" ht="15.75" hidden="1" outlineLevel="1" x14ac:dyDescent="0.25">
      <c r="A226" s="14"/>
      <c r="B226" s="6">
        <v>1101</v>
      </c>
      <c r="C226" s="14"/>
      <c r="D226" s="15">
        <f>D33+D111+D188</f>
        <v>70031.199999999997</v>
      </c>
      <c r="E226" s="15">
        <f t="shared" ref="E226:F226" si="63">E33+E111+E188</f>
        <v>70031.199999999997</v>
      </c>
      <c r="F226" s="15">
        <f t="shared" si="63"/>
        <v>70020.299999999988</v>
      </c>
      <c r="G226" s="15"/>
    </row>
    <row r="227" spans="1:7" s="29" customFormat="1" ht="15.75" hidden="1" outlineLevel="1" x14ac:dyDescent="0.25">
      <c r="A227" s="45"/>
      <c r="B227" s="46">
        <v>1102</v>
      </c>
      <c r="C227" s="45"/>
      <c r="D227" s="47">
        <f>D124</f>
        <v>2558.6</v>
      </c>
      <c r="E227" s="47">
        <f t="shared" ref="E227:F227" si="64">E124</f>
        <v>2558.6</v>
      </c>
      <c r="F227" s="47">
        <f t="shared" si="64"/>
        <v>2152.8000000000002</v>
      </c>
      <c r="G227" s="47"/>
    </row>
    <row r="228" spans="1:7" collapsed="1" x14ac:dyDescent="0.25"/>
  </sheetData>
  <autoFilter ref="A14:G190" xr:uid="{00000000-0009-0000-0000-000000000000}"/>
  <mergeCells count="6">
    <mergeCell ref="A8:G8"/>
    <mergeCell ref="A9:G9"/>
    <mergeCell ref="D1:G1"/>
    <mergeCell ref="D2:G2"/>
    <mergeCell ref="D3:G3"/>
    <mergeCell ref="D4:G4"/>
  </mergeCells>
  <printOptions horizontalCentered="1"/>
  <pageMargins left="1.1811023622047245" right="0.39370078740157483" top="0.78740157480314965" bottom="0.78740157480314965" header="0.51181102362204722" footer="0.31496062992125984"/>
  <pageSetup paperSize="9" scale="67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Duma</cp:lastModifiedBy>
  <cp:lastPrinted>2021-03-16T12:10:28Z</cp:lastPrinted>
  <dcterms:created xsi:type="dcterms:W3CDTF">2016-10-27T14:04:24Z</dcterms:created>
  <dcterms:modified xsi:type="dcterms:W3CDTF">2021-05-28T05:37:01Z</dcterms:modified>
</cp:coreProperties>
</file>