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КЦП на 01.06.2013 г." sheetId="1" r:id="rId1"/>
  </sheets>
  <definedNames>
    <definedName name="_xlnm._FilterDatabase" localSheetId="0" hidden="1">'КЦП на 01.06.2013 г.'!$A$8:$N$78</definedName>
    <definedName name="_xlnm.Print_Titles" localSheetId="0">'КЦП на 01.06.2013 г.'!$6:$8</definedName>
    <definedName name="_xlnm.Print_Area" localSheetId="0">'КЦП на 01.06.2013 г.'!$A$1:$L$87</definedName>
  </definedNames>
  <calcPr fullCalcOnLoad="1"/>
</workbook>
</file>

<file path=xl/sharedStrings.xml><?xml version="1.0" encoding="utf-8"?>
<sst xmlns="http://schemas.openxmlformats.org/spreadsheetml/2006/main" count="162" uniqueCount="136">
  <si>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</si>
  <si>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</si>
  <si>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</si>
  <si>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</si>
  <si>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</si>
  <si>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</si>
  <si>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 xml:space="preserve"> из фонда софинансирования и муниципального развития 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</si>
  <si>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</si>
  <si>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</si>
  <si>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</si>
  <si>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</si>
  <si>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</si>
  <si>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</si>
  <si>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1.1.1.</t>
  </si>
  <si>
    <t>Краевая целевая программа "Дети Кубани" на 2009 - 2013 годы</t>
  </si>
  <si>
    <t>Социальная политика</t>
  </si>
  <si>
    <t>процент исполнения</t>
  </si>
  <si>
    <t>5221706</t>
  </si>
  <si>
    <t>5221705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</si>
  <si>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</si>
  <si>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</si>
  <si>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</si>
  <si>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</si>
  <si>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</si>
  <si>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</si>
  <si>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</si>
  <si>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4320204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</si>
  <si>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</si>
  <si>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5221614</t>
  </si>
  <si>
    <t>5221610</t>
  </si>
  <si>
    <t>5221609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</si>
  <si>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</si>
  <si>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</si>
  <si>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</si>
  <si>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</si>
  <si>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</si>
  <si>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КЦСР</t>
  </si>
  <si>
    <t>3.</t>
  </si>
  <si>
    <t>3.1.</t>
  </si>
  <si>
    <t>1.1.2.</t>
  </si>
  <si>
    <t>1.1.3.</t>
  </si>
  <si>
    <t>1.1.4.</t>
  </si>
  <si>
    <t>5221601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</si>
  <si>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</si>
  <si>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1.2.</t>
  </si>
  <si>
    <t>5223600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</si>
  <si>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</si>
  <si>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</si>
  <si>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5223804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</si>
  <si>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</si>
  <si>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</si>
  <si>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</si>
  <si>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</si>
  <si>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</si>
  <si>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</si>
  <si>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</si>
  <si>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</si>
  <si>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</si>
  <si>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</si>
  <si>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</si>
  <si>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</si>
  <si>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</si>
  <si>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</si>
  <si>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</si>
  <si>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</si>
  <si>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</si>
  <si>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</si>
  <si>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</si>
  <si>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</si>
  <si>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</si>
  <si>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r>
      <t xml:space="preserve">Краевая целевая программа "Дети Кубани" на 2009 - 2013 годы </t>
    </r>
    <r>
      <rPr>
        <sz val="18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</si>
  <si>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Физическая культура и спорт - всего,</t>
  </si>
  <si>
    <t>3.2.</t>
  </si>
  <si>
    <t>5242303</t>
  </si>
  <si>
    <t>5248900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</si>
  <si>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</si>
  <si>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</si>
  <si>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</si>
  <si>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</si>
  <si>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7.2.</t>
  </si>
  <si>
    <t>11.1.</t>
  </si>
  <si>
    <t>12.</t>
  </si>
  <si>
    <t>5242304</t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</si>
  <si>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</si>
  <si>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</si>
  <si>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3.1.1.</t>
  </si>
  <si>
    <t>3.1.2.</t>
  </si>
  <si>
    <t>5244799</t>
  </si>
  <si>
    <t>1.3.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</si>
  <si>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</si>
  <si>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5221711</t>
  </si>
  <si>
    <t>5221712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</si>
  <si>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</si>
  <si>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</si>
  <si>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</si>
  <si>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</si>
  <si>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4362102</t>
  </si>
  <si>
    <t>1.1.5.</t>
  </si>
  <si>
    <t>5221615</t>
  </si>
  <si>
    <t>5221616</t>
  </si>
  <si>
    <t>5221617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</si>
  <si>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</si>
  <si>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</si>
  <si>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</si>
  <si>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>Долгосрочная краевая целевая программа "Безопасность образовательных учреждений Краснодарского края на 2012—2014 годы"</t>
  </si>
  <si>
    <t>1.1.6.</t>
  </si>
  <si>
    <t>1.1.7.</t>
  </si>
  <si>
    <t>1.1.8.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</si>
  <si>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</si>
  <si>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</si>
  <si>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</si>
  <si>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</si>
  <si>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</si>
  <si>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</si>
  <si>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5.1.1.</t>
  </si>
  <si>
    <t>5.1.2.</t>
  </si>
  <si>
    <t>5.1.3.</t>
  </si>
  <si>
    <t>5.1.4.</t>
  </si>
  <si>
    <t>5.1.5.</t>
  </si>
  <si>
    <t>7.1.</t>
  </si>
  <si>
    <t>7.3.</t>
  </si>
  <si>
    <t>9.2.</t>
  </si>
  <si>
    <t>9.3.</t>
  </si>
  <si>
    <t>12.1.</t>
  </si>
  <si>
    <t>13.</t>
  </si>
  <si>
    <t>13.1.</t>
  </si>
  <si>
    <t>Национальный календарь профилактических прививок и календарь профилактических прививок по эпидемическим показаниям</t>
  </si>
  <si>
    <t>5.1.6.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</si>
  <si>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и оздоровления детей в лагерях с дневным пребыванием на базе муниципальных образовательных учреждений</t>
  </si>
  <si>
    <t>5221713</t>
  </si>
  <si>
    <t>Ведомственная целевая программа "Капитальный ремонт и ремонт автомобильных дорог местного значения Краснодарского края на 2012 – 2014 годы"</t>
  </si>
  <si>
    <t>9.4.</t>
  </si>
  <si>
    <t>Долгосрочная краевая целевая программа «Развитие водоснабжения населённых пунктов Краснодарского края на 2012 - 2020 годы»</t>
  </si>
  <si>
    <t>профинансировано по состоянию на 01.06.2013 года</t>
  </si>
  <si>
    <r>
      <t>ИТОГО</t>
    </r>
    <r>
      <rPr>
        <sz val="18"/>
        <rFont val="Times New Roman"/>
        <family val="1"/>
      </rPr>
      <t xml:space="preserve"> за счёт всех источников</t>
    </r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</si>
  <si>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20"/>
        <rFont val="Times New Roman"/>
        <family val="1"/>
      </rPr>
      <t xml:space="preserve"> на  1 июня 2013 года, </t>
    </r>
    <r>
      <rPr>
        <b/>
        <sz val="20"/>
        <rFont val="Times New Roman"/>
        <family val="1"/>
      </rPr>
      <t>предусмотренных для  муниципального образования город Краснодар на 2013 год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</si>
</sst>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169" fontId="8" fillId="0" borderId="0" xfId="20" applyNumberFormat="1" applyFont="1" applyFill="1" applyBorder="1" applyAlignment="1">
      <alignment vertical="center"/>
    </xf>
    <xf numFmtId="166" fontId="8" fillId="0" borderId="0" xfId="19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/>
    </xf>
    <xf numFmtId="165" fontId="8" fillId="0" borderId="0" xfId="2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8" fillId="0" borderId="2" xfId="0" applyNumberFormat="1" applyFont="1" applyFill="1" applyBorder="1" applyAlignment="1">
      <alignment horizontal="center" vertical="center" wrapText="1"/>
    </xf>
    <xf numFmtId="167" fontId="8" fillId="0" borderId="3" xfId="20" applyNumberFormat="1" applyFont="1" applyFill="1" applyBorder="1" applyAlignment="1">
      <alignment vertical="center"/>
    </xf>
    <xf numFmtId="167" fontId="8" fillId="0" borderId="4" xfId="20" applyNumberFormat="1" applyFont="1" applyFill="1" applyBorder="1" applyAlignment="1">
      <alignment vertical="center"/>
    </xf>
    <xf numFmtId="167" fontId="8" fillId="0" borderId="5" xfId="20" applyNumberFormat="1" applyFont="1" applyFill="1" applyBorder="1" applyAlignment="1">
      <alignment vertical="center"/>
    </xf>
    <xf numFmtId="166" fontId="8" fillId="0" borderId="6" xfId="19" applyNumberFormat="1" applyFont="1" applyFill="1" applyBorder="1" applyAlignment="1">
      <alignment horizontal="right" vertical="center" wrapText="1"/>
    </xf>
    <xf numFmtId="165" fontId="8" fillId="0" borderId="5" xfId="2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165" fontId="8" fillId="0" borderId="7" xfId="20" applyNumberFormat="1" applyFont="1" applyFill="1" applyBorder="1" applyAlignment="1">
      <alignment vertical="center"/>
    </xf>
    <xf numFmtId="165" fontId="8" fillId="0" borderId="3" xfId="2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65" fontId="8" fillId="0" borderId="8" xfId="20" applyNumberFormat="1" applyFont="1" applyFill="1" applyBorder="1" applyAlignment="1">
      <alignment horizontal="right" vertical="center"/>
    </xf>
    <xf numFmtId="169" fontId="8" fillId="0" borderId="0" xfId="2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166" fontId="8" fillId="0" borderId="12" xfId="19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6" fontId="8" fillId="0" borderId="14" xfId="19" applyNumberFormat="1" applyFont="1" applyFill="1" applyBorder="1" applyAlignment="1">
      <alignment horizontal="right" vertical="center" wrapText="1"/>
    </xf>
    <xf numFmtId="165" fontId="8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66" fontId="8" fillId="0" borderId="14" xfId="19" applyNumberFormat="1" applyFont="1" applyFill="1" applyBorder="1" applyAlignment="1">
      <alignment horizontal="center" vertical="center" wrapText="1"/>
    </xf>
    <xf numFmtId="166" fontId="8" fillId="0" borderId="14" xfId="19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wrapText="1"/>
    </xf>
    <xf numFmtId="165" fontId="8" fillId="0" borderId="16" xfId="0" applyNumberFormat="1" applyFont="1" applyFill="1" applyBorder="1" applyAlignment="1">
      <alignment vertical="center"/>
    </xf>
    <xf numFmtId="166" fontId="8" fillId="0" borderId="17" xfId="19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/>
    </xf>
    <xf numFmtId="0" fontId="7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5" fontId="8" fillId="0" borderId="32" xfId="0" applyNumberFormat="1" applyFont="1" applyFill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88"/>
  <sheetViews>
    <sheetView tabSelected="1" view="pageBreakPreview" zoomScale="70" zoomScaleNormal="50" zoomScaleSheetLayoutView="70" workbookViewId="0" topLeftCell="A1">
      <pane xSplit="3" ySplit="8" topLeftCell="D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8" sqref="C28"/>
    </sheetView>
  </sheetViews>
  <sheetFormatPr defaultColWidth="9.125" defaultRowHeight="12.75" outlineLevelCol="1"/>
  <cols>
    <col min="1" max="1" width="10.25390625" style="18" customWidth="1"/>
    <col min="2" max="2" width="16.00390625" style="5" customWidth="1" outlineLevel="1"/>
    <col min="3" max="3" width="71.75390625" style="7" customWidth="1"/>
    <col min="4" max="4" width="20.75390625" style="1" customWidth="1"/>
    <col min="5" max="5" width="27.75390625" style="1" customWidth="1"/>
    <col min="6" max="6" width="28.75390625" style="1" customWidth="1"/>
    <col min="7" max="7" width="19.625" style="60" customWidth="1"/>
    <col min="8" max="8" width="21.625" style="1" customWidth="1"/>
    <col min="9" max="9" width="26.375" style="1" customWidth="1"/>
    <col min="10" max="10" width="28.75390625" style="1" customWidth="1"/>
    <col min="11" max="11" width="18.375" style="45" customWidth="1"/>
    <col min="12" max="12" width="17.875" style="1" customWidth="1"/>
    <col min="13" max="14" width="12.625" style="1" customWidth="1"/>
    <col min="15" max="16384" width="10.375" style="1" customWidth="1"/>
  </cols>
  <sheetData>
    <row r="1" spans="1:12" ht="23.25">
      <c r="A1" s="16"/>
      <c r="B1" s="8"/>
      <c r="C1" s="9"/>
      <c r="D1" s="4"/>
      <c r="E1" s="4"/>
      <c r="F1" s="4"/>
      <c r="G1" s="56"/>
      <c r="H1" s="4"/>
      <c r="I1" s="4"/>
      <c r="J1" s="4"/>
      <c r="K1" s="42"/>
      <c r="L1" s="4"/>
    </row>
    <row r="2" spans="1:12" ht="30" customHeight="1">
      <c r="A2" s="16"/>
      <c r="B2" s="8"/>
      <c r="C2" s="9"/>
      <c r="D2" s="4"/>
      <c r="E2" s="4"/>
      <c r="F2" s="4"/>
      <c r="G2" s="56"/>
      <c r="H2" s="4"/>
      <c r="I2" s="4"/>
      <c r="J2" s="4"/>
      <c r="K2" s="112" t="s">
        <v>9</v>
      </c>
      <c r="L2" s="112"/>
    </row>
    <row r="3" spans="1:12" ht="63.75" customHeight="1">
      <c r="A3" s="114" t="s">
        <v>135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24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5.5" customHeight="1" thickBot="1">
      <c r="A5" s="17"/>
      <c r="B5" s="10"/>
      <c r="C5" s="11"/>
      <c r="D5" s="12"/>
      <c r="E5" s="4"/>
      <c r="F5" s="4"/>
      <c r="G5" s="56"/>
      <c r="H5" s="113" t="s">
        <v>0</v>
      </c>
      <c r="I5" s="113"/>
      <c r="J5" s="113"/>
      <c r="K5" s="113"/>
      <c r="L5" s="113"/>
    </row>
    <row r="6" spans="1:12" s="3" customFormat="1" ht="33.75" customHeight="1" thickBot="1">
      <c r="A6" s="115" t="s">
        <v>22</v>
      </c>
      <c r="B6" s="109" t="s">
        <v>36</v>
      </c>
      <c r="C6" s="107" t="s">
        <v>1</v>
      </c>
      <c r="D6" s="118" t="s">
        <v>19</v>
      </c>
      <c r="E6" s="119"/>
      <c r="F6" s="119"/>
      <c r="G6" s="120"/>
      <c r="H6" s="121" t="s">
        <v>133</v>
      </c>
      <c r="I6" s="122"/>
      <c r="J6" s="122"/>
      <c r="K6" s="123"/>
      <c r="L6" s="107" t="s">
        <v>16</v>
      </c>
    </row>
    <row r="7" spans="1:12" s="3" customFormat="1" ht="30" customHeight="1" thickBot="1">
      <c r="A7" s="116"/>
      <c r="B7" s="110"/>
      <c r="C7" s="117"/>
      <c r="D7" s="103" t="s">
        <v>2</v>
      </c>
      <c r="E7" s="73" t="s">
        <v>3</v>
      </c>
      <c r="F7" s="98"/>
      <c r="G7" s="105" t="s">
        <v>134</v>
      </c>
      <c r="H7" s="107" t="s">
        <v>2</v>
      </c>
      <c r="I7" s="73" t="s">
        <v>3</v>
      </c>
      <c r="J7" s="73"/>
      <c r="K7" s="124" t="s">
        <v>134</v>
      </c>
      <c r="L7" s="117"/>
    </row>
    <row r="8" spans="1:12" s="3" customFormat="1" ht="108.75" customHeight="1" thickBot="1">
      <c r="A8" s="108"/>
      <c r="B8" s="111"/>
      <c r="C8" s="108"/>
      <c r="D8" s="104"/>
      <c r="E8" s="97" t="s">
        <v>5</v>
      </c>
      <c r="F8" s="74" t="s">
        <v>6</v>
      </c>
      <c r="G8" s="106"/>
      <c r="H8" s="108"/>
      <c r="I8" s="96" t="s">
        <v>5</v>
      </c>
      <c r="J8" s="75" t="s">
        <v>6</v>
      </c>
      <c r="K8" s="125"/>
      <c r="L8" s="108"/>
    </row>
    <row r="9" spans="1:12" s="2" customFormat="1" ht="33" customHeight="1">
      <c r="A9" s="77" t="s">
        <v>20</v>
      </c>
      <c r="B9" s="19"/>
      <c r="C9" s="20" t="s">
        <v>34</v>
      </c>
      <c r="D9" s="21">
        <f>D11+D21+D22</f>
        <v>0</v>
      </c>
      <c r="E9" s="21">
        <f>E11+E21+E22</f>
        <v>0</v>
      </c>
      <c r="F9" s="21">
        <f>F11+F21+F22</f>
        <v>701246.6</v>
      </c>
      <c r="G9" s="21">
        <f>D9+E9+F9</f>
        <v>701246.6</v>
      </c>
      <c r="H9" s="21">
        <f>H11+H21+H22</f>
        <v>0</v>
      </c>
      <c r="I9" s="21">
        <f>I11+I21+I22</f>
        <v>0</v>
      </c>
      <c r="J9" s="21">
        <f>J11+J21+J22</f>
        <v>270640.33</v>
      </c>
      <c r="K9" s="21">
        <f>H9+I9+J9</f>
        <v>270640.33</v>
      </c>
      <c r="L9" s="78">
        <f>K9/G9</f>
        <v>0.3859417357602875</v>
      </c>
    </row>
    <row r="10" spans="1:12" ht="25.5" customHeight="1">
      <c r="A10" s="79"/>
      <c r="B10" s="22"/>
      <c r="C10" s="23" t="s">
        <v>4</v>
      </c>
      <c r="D10" s="24"/>
      <c r="E10" s="24"/>
      <c r="F10" s="24"/>
      <c r="G10" s="24"/>
      <c r="H10" s="24"/>
      <c r="I10" s="24"/>
      <c r="J10" s="24"/>
      <c r="K10" s="24"/>
      <c r="L10" s="80"/>
    </row>
    <row r="11" spans="1:12" ht="80.25" customHeight="1">
      <c r="A11" s="81" t="s">
        <v>11</v>
      </c>
      <c r="B11" s="22"/>
      <c r="C11" s="37" t="s">
        <v>35</v>
      </c>
      <c r="D11" s="24">
        <f>SUM(D13:D20)</f>
        <v>0</v>
      </c>
      <c r="E11" s="24">
        <f>SUM(E13:E16)</f>
        <v>0</v>
      </c>
      <c r="F11" s="24">
        <f>SUM(F13:F20)</f>
        <v>696189.2999999999</v>
      </c>
      <c r="G11" s="24">
        <f>D11+E11+F11</f>
        <v>696189.2999999999</v>
      </c>
      <c r="H11" s="24">
        <f>SUM(H13:H20)</f>
        <v>0</v>
      </c>
      <c r="I11" s="24">
        <f>SUM(I14:I16)</f>
        <v>0</v>
      </c>
      <c r="J11" s="24">
        <f>SUM(J13:J20)</f>
        <v>270604.83</v>
      </c>
      <c r="K11" s="24">
        <f>H11+I11+J11</f>
        <v>270604.83</v>
      </c>
      <c r="L11" s="80">
        <f>K11/G11</f>
        <v>0.3886943249486886</v>
      </c>
    </row>
    <row r="12" spans="1:12" ht="26.25" customHeight="1">
      <c r="A12" s="79"/>
      <c r="B12" s="22"/>
      <c r="C12" s="68" t="s">
        <v>4</v>
      </c>
      <c r="D12" s="24"/>
      <c r="E12" s="24"/>
      <c r="F12" s="24"/>
      <c r="G12" s="25"/>
      <c r="H12" s="24"/>
      <c r="I12" s="24"/>
      <c r="J12" s="24"/>
      <c r="K12" s="25"/>
      <c r="L12" s="80"/>
    </row>
    <row r="13" spans="1:12" ht="121.5" customHeight="1">
      <c r="A13" s="79" t="s">
        <v>13</v>
      </c>
      <c r="B13" s="22" t="s">
        <v>42</v>
      </c>
      <c r="C13" s="68" t="s">
        <v>43</v>
      </c>
      <c r="D13" s="24">
        <v>0</v>
      </c>
      <c r="E13" s="24"/>
      <c r="F13" s="24">
        <v>1468</v>
      </c>
      <c r="G13" s="25">
        <f aca="true" t="shared" si="0" ref="G13:G22">D13+E13+F13</f>
        <v>1468</v>
      </c>
      <c r="H13" s="24">
        <v>0</v>
      </c>
      <c r="I13" s="24"/>
      <c r="J13" s="24">
        <v>67.6</v>
      </c>
      <c r="K13" s="25">
        <f aca="true" t="shared" si="1" ref="K13:K22">H13+I13+J13</f>
        <v>67.6</v>
      </c>
      <c r="L13" s="80">
        <f aca="true" t="shared" si="2" ref="L13:L23">K13/G13</f>
        <v>0.04604904632152588</v>
      </c>
    </row>
    <row r="14" spans="1:12" ht="216" customHeight="1">
      <c r="A14" s="79" t="s">
        <v>39</v>
      </c>
      <c r="B14" s="22" t="s">
        <v>30</v>
      </c>
      <c r="C14" s="68" t="s">
        <v>33</v>
      </c>
      <c r="D14" s="24">
        <v>0</v>
      </c>
      <c r="E14" s="24"/>
      <c r="F14" s="24">
        <v>93241.5</v>
      </c>
      <c r="G14" s="25">
        <f t="shared" si="0"/>
        <v>93241.5</v>
      </c>
      <c r="H14" s="24">
        <v>0</v>
      </c>
      <c r="I14" s="24"/>
      <c r="J14" s="24">
        <v>43063.5</v>
      </c>
      <c r="K14" s="25">
        <f t="shared" si="1"/>
        <v>43063.5</v>
      </c>
      <c r="L14" s="80">
        <f t="shared" si="2"/>
        <v>0.46184906935216613</v>
      </c>
    </row>
    <row r="15" spans="1:12" ht="101.25" customHeight="1">
      <c r="A15" s="79" t="s">
        <v>40</v>
      </c>
      <c r="B15" s="22" t="s">
        <v>29</v>
      </c>
      <c r="C15" s="68" t="s">
        <v>32</v>
      </c>
      <c r="D15" s="24">
        <v>0</v>
      </c>
      <c r="E15" s="24"/>
      <c r="F15" s="24">
        <v>209050.6</v>
      </c>
      <c r="G15" s="25">
        <f t="shared" si="0"/>
        <v>209050.6</v>
      </c>
      <c r="H15" s="24">
        <v>0</v>
      </c>
      <c r="I15" s="24"/>
      <c r="J15" s="24">
        <v>75808.5</v>
      </c>
      <c r="K15" s="25">
        <f t="shared" si="1"/>
        <v>75808.5</v>
      </c>
      <c r="L15" s="80">
        <f t="shared" si="2"/>
        <v>0.36263230050523654</v>
      </c>
    </row>
    <row r="16" spans="1:12" ht="72" customHeight="1">
      <c r="A16" s="79" t="s">
        <v>41</v>
      </c>
      <c r="B16" s="22" t="s">
        <v>28</v>
      </c>
      <c r="C16" s="68" t="s">
        <v>31</v>
      </c>
      <c r="D16" s="24">
        <v>0</v>
      </c>
      <c r="E16" s="24"/>
      <c r="F16" s="24">
        <v>370906.6</v>
      </c>
      <c r="G16" s="25">
        <f t="shared" si="0"/>
        <v>370906.6</v>
      </c>
      <c r="H16" s="24">
        <v>0</v>
      </c>
      <c r="I16" s="24"/>
      <c r="J16" s="24">
        <v>145792.03</v>
      </c>
      <c r="K16" s="25">
        <f t="shared" si="1"/>
        <v>145792.03</v>
      </c>
      <c r="L16" s="80">
        <f t="shared" si="2"/>
        <v>0.3930693872797087</v>
      </c>
    </row>
    <row r="17" spans="1:12" ht="168" customHeight="1">
      <c r="A17" s="79" t="s">
        <v>97</v>
      </c>
      <c r="B17" s="22" t="s">
        <v>98</v>
      </c>
      <c r="C17" s="68" t="s">
        <v>101</v>
      </c>
      <c r="D17" s="24">
        <v>0</v>
      </c>
      <c r="E17" s="24"/>
      <c r="F17" s="24">
        <v>1280.2</v>
      </c>
      <c r="G17" s="25">
        <f t="shared" si="0"/>
        <v>1280.2</v>
      </c>
      <c r="H17" s="24">
        <v>0</v>
      </c>
      <c r="I17" s="24"/>
      <c r="J17" s="24">
        <v>261.5</v>
      </c>
      <c r="K17" s="25">
        <f t="shared" si="1"/>
        <v>261.5</v>
      </c>
      <c r="L17" s="80">
        <f t="shared" si="2"/>
        <v>0.2042649586002187</v>
      </c>
    </row>
    <row r="18" spans="1:12" ht="104.25" customHeight="1">
      <c r="A18" s="79" t="s">
        <v>105</v>
      </c>
      <c r="B18" s="22" t="s">
        <v>99</v>
      </c>
      <c r="C18" s="68" t="s">
        <v>102</v>
      </c>
      <c r="D18" s="24">
        <v>0</v>
      </c>
      <c r="E18" s="24"/>
      <c r="F18" s="24">
        <v>14758.3</v>
      </c>
      <c r="G18" s="25">
        <f t="shared" si="0"/>
        <v>14758.3</v>
      </c>
      <c r="H18" s="24">
        <v>0</v>
      </c>
      <c r="I18" s="24"/>
      <c r="J18" s="24">
        <v>5569.9</v>
      </c>
      <c r="K18" s="25">
        <f t="shared" si="1"/>
        <v>5569.9</v>
      </c>
      <c r="L18" s="80">
        <f t="shared" si="2"/>
        <v>0.37740796704227453</v>
      </c>
    </row>
    <row r="19" spans="1:12" ht="212.25" customHeight="1">
      <c r="A19" s="79" t="s">
        <v>106</v>
      </c>
      <c r="B19" s="22" t="s">
        <v>100</v>
      </c>
      <c r="C19" s="23" t="s">
        <v>103</v>
      </c>
      <c r="D19" s="24">
        <v>0</v>
      </c>
      <c r="E19" s="24"/>
      <c r="F19" s="24">
        <v>152.4</v>
      </c>
      <c r="G19" s="25">
        <f t="shared" si="0"/>
        <v>152.4</v>
      </c>
      <c r="H19" s="24">
        <v>0</v>
      </c>
      <c r="I19" s="24"/>
      <c r="J19" s="24">
        <v>41.8</v>
      </c>
      <c r="K19" s="25">
        <f t="shared" si="1"/>
        <v>41.8</v>
      </c>
      <c r="L19" s="80">
        <f t="shared" si="2"/>
        <v>0.2742782152230971</v>
      </c>
    </row>
    <row r="20" spans="1:12" ht="51.75" customHeight="1">
      <c r="A20" s="79" t="s">
        <v>107</v>
      </c>
      <c r="B20" s="22" t="s">
        <v>96</v>
      </c>
      <c r="C20" s="68" t="s">
        <v>108</v>
      </c>
      <c r="D20" s="24">
        <v>0</v>
      </c>
      <c r="E20" s="24"/>
      <c r="F20" s="24">
        <v>5331.7</v>
      </c>
      <c r="G20" s="25">
        <f t="shared" si="0"/>
        <v>5331.7</v>
      </c>
      <c r="H20" s="24">
        <v>0</v>
      </c>
      <c r="I20" s="24"/>
      <c r="J20" s="24">
        <v>0</v>
      </c>
      <c r="K20" s="25">
        <f>H20+I20+J20</f>
        <v>0</v>
      </c>
      <c r="L20" s="80">
        <f>K20/G20</f>
        <v>0</v>
      </c>
    </row>
    <row r="21" spans="1:12" ht="92.25" customHeight="1">
      <c r="A21" s="81" t="s">
        <v>44</v>
      </c>
      <c r="B21" s="22" t="s">
        <v>45</v>
      </c>
      <c r="C21" s="63" t="s">
        <v>104</v>
      </c>
      <c r="D21" s="24">
        <v>0</v>
      </c>
      <c r="E21" s="24"/>
      <c r="F21" s="24">
        <v>4064</v>
      </c>
      <c r="G21" s="25">
        <f t="shared" si="0"/>
        <v>4064</v>
      </c>
      <c r="H21" s="24">
        <v>0</v>
      </c>
      <c r="I21" s="24"/>
      <c r="J21" s="82">
        <v>0</v>
      </c>
      <c r="K21" s="25">
        <f t="shared" si="1"/>
        <v>0</v>
      </c>
      <c r="L21" s="80">
        <f t="shared" si="2"/>
        <v>0</v>
      </c>
    </row>
    <row r="22" spans="1:12" ht="117" customHeight="1">
      <c r="A22" s="83" t="s">
        <v>88</v>
      </c>
      <c r="B22" s="27" t="s">
        <v>87</v>
      </c>
      <c r="C22" s="37" t="s">
        <v>89</v>
      </c>
      <c r="D22" s="24">
        <v>0</v>
      </c>
      <c r="E22" s="24"/>
      <c r="F22" s="24">
        <v>993.3</v>
      </c>
      <c r="G22" s="25">
        <f t="shared" si="0"/>
        <v>993.3</v>
      </c>
      <c r="H22" s="24">
        <v>0</v>
      </c>
      <c r="I22" s="24"/>
      <c r="J22" s="24">
        <v>35.5</v>
      </c>
      <c r="K22" s="25">
        <f t="shared" si="1"/>
        <v>35.5</v>
      </c>
      <c r="L22" s="80">
        <f t="shared" si="2"/>
        <v>0.03573945434410551</v>
      </c>
    </row>
    <row r="23" spans="1:12" s="36" customFormat="1" ht="45" customHeight="1">
      <c r="A23" s="84" t="s">
        <v>23</v>
      </c>
      <c r="B23" s="70"/>
      <c r="C23" s="37" t="s">
        <v>47</v>
      </c>
      <c r="D23" s="41">
        <f>D25</f>
        <v>0</v>
      </c>
      <c r="E23" s="41">
        <f aca="true" t="shared" si="3" ref="E23:K23">E25</f>
        <v>0</v>
      </c>
      <c r="F23" s="41">
        <f t="shared" si="3"/>
        <v>89010</v>
      </c>
      <c r="G23" s="41">
        <f t="shared" si="3"/>
        <v>89010</v>
      </c>
      <c r="H23" s="41">
        <f t="shared" si="3"/>
        <v>0</v>
      </c>
      <c r="I23" s="41">
        <f t="shared" si="3"/>
        <v>0</v>
      </c>
      <c r="J23" s="41">
        <f t="shared" si="3"/>
        <v>44505</v>
      </c>
      <c r="K23" s="41">
        <f t="shared" si="3"/>
        <v>44505</v>
      </c>
      <c r="L23" s="80">
        <f t="shared" si="2"/>
        <v>0.5</v>
      </c>
    </row>
    <row r="24" spans="1:12" s="36" customFormat="1" ht="31.5" customHeight="1">
      <c r="A24" s="85"/>
      <c r="B24" s="70"/>
      <c r="C24" s="68" t="s">
        <v>4</v>
      </c>
      <c r="D24" s="38"/>
      <c r="E24" s="38"/>
      <c r="F24" s="40"/>
      <c r="G24" s="41"/>
      <c r="H24" s="40"/>
      <c r="I24" s="40"/>
      <c r="J24" s="40"/>
      <c r="K24" s="41"/>
      <c r="L24" s="80"/>
    </row>
    <row r="25" spans="1:12" s="36" customFormat="1" ht="101.25" customHeight="1">
      <c r="A25" s="85" t="s">
        <v>24</v>
      </c>
      <c r="B25" s="70" t="s">
        <v>48</v>
      </c>
      <c r="C25" s="68" t="s">
        <v>46</v>
      </c>
      <c r="D25" s="40">
        <v>0</v>
      </c>
      <c r="E25" s="38"/>
      <c r="F25" s="40">
        <v>89010</v>
      </c>
      <c r="G25" s="41">
        <f>D25+E25+F25</f>
        <v>89010</v>
      </c>
      <c r="H25" s="40"/>
      <c r="I25" s="40"/>
      <c r="J25" s="40">
        <v>44505</v>
      </c>
      <c r="K25" s="41">
        <f>H25+I25+J25</f>
        <v>44505</v>
      </c>
      <c r="L25" s="80">
        <f>K25/G25</f>
        <v>0.5</v>
      </c>
    </row>
    <row r="26" spans="1:13" s="36" customFormat="1" ht="37.5" customHeight="1">
      <c r="A26" s="84" t="s">
        <v>37</v>
      </c>
      <c r="B26" s="70"/>
      <c r="C26" s="37" t="s">
        <v>71</v>
      </c>
      <c r="D26" s="41">
        <f>D28+D32</f>
        <v>0</v>
      </c>
      <c r="E26" s="41">
        <f aca="true" t="shared" si="4" ref="E26:K26">E28+E32</f>
        <v>0</v>
      </c>
      <c r="F26" s="41">
        <f t="shared" si="4"/>
        <v>6357.2</v>
      </c>
      <c r="G26" s="41">
        <f t="shared" si="4"/>
        <v>6357.2</v>
      </c>
      <c r="H26" s="41">
        <f t="shared" si="4"/>
        <v>0</v>
      </c>
      <c r="I26" s="41">
        <f t="shared" si="4"/>
        <v>0</v>
      </c>
      <c r="J26" s="41">
        <f t="shared" si="4"/>
        <v>1305.6000000000001</v>
      </c>
      <c r="K26" s="41">
        <f t="shared" si="4"/>
        <v>1305.6000000000001</v>
      </c>
      <c r="L26" s="80">
        <f>K26/G26</f>
        <v>0.2053734348455295</v>
      </c>
      <c r="M26" s="39"/>
    </row>
    <row r="27" spans="1:12" s="36" customFormat="1" ht="25.5" customHeight="1">
      <c r="A27" s="85"/>
      <c r="B27" s="70"/>
      <c r="C27" s="68" t="s">
        <v>4</v>
      </c>
      <c r="D27" s="46"/>
      <c r="E27" s="46"/>
      <c r="F27" s="46"/>
      <c r="G27" s="41"/>
      <c r="H27" s="46"/>
      <c r="I27" s="46"/>
      <c r="J27" s="46"/>
      <c r="K27" s="46"/>
      <c r="L27" s="80"/>
    </row>
    <row r="28" spans="1:12" s="36" customFormat="1" ht="112.5" customHeight="1">
      <c r="A28" s="84" t="s">
        <v>38</v>
      </c>
      <c r="B28" s="69"/>
      <c r="C28" s="37" t="s">
        <v>84</v>
      </c>
      <c r="D28" s="41">
        <f>D30+D31+D32</f>
        <v>0</v>
      </c>
      <c r="E28" s="46">
        <f>E30+E31+E32</f>
        <v>0</v>
      </c>
      <c r="F28" s="41">
        <f aca="true" t="shared" si="5" ref="F28:K28">F30+F31</f>
        <v>1790.2</v>
      </c>
      <c r="G28" s="41">
        <f t="shared" si="5"/>
        <v>1790.2</v>
      </c>
      <c r="H28" s="41">
        <f t="shared" si="5"/>
        <v>0</v>
      </c>
      <c r="I28" s="41">
        <f t="shared" si="5"/>
        <v>0</v>
      </c>
      <c r="J28" s="41">
        <f t="shared" si="5"/>
        <v>23.4</v>
      </c>
      <c r="K28" s="41">
        <f t="shared" si="5"/>
        <v>23.4</v>
      </c>
      <c r="L28" s="80">
        <f>K28/G28</f>
        <v>0.013071165232934867</v>
      </c>
    </row>
    <row r="29" spans="1:12" s="36" customFormat="1" ht="30" customHeight="1">
      <c r="A29" s="85"/>
      <c r="B29" s="70"/>
      <c r="C29" s="68" t="s">
        <v>4</v>
      </c>
      <c r="D29" s="46"/>
      <c r="E29" s="46"/>
      <c r="F29" s="46"/>
      <c r="G29" s="41"/>
      <c r="H29" s="46"/>
      <c r="I29" s="46"/>
      <c r="J29" s="46"/>
      <c r="K29" s="46"/>
      <c r="L29" s="86"/>
    </row>
    <row r="30" spans="1:13" s="36" customFormat="1" ht="205.5" customHeight="1">
      <c r="A30" s="85" t="s">
        <v>85</v>
      </c>
      <c r="B30" s="70" t="s">
        <v>73</v>
      </c>
      <c r="C30" s="23" t="s">
        <v>76</v>
      </c>
      <c r="D30" s="40">
        <v>0</v>
      </c>
      <c r="E30" s="38"/>
      <c r="F30" s="40">
        <v>117.8</v>
      </c>
      <c r="G30" s="41">
        <f>D30+E30+F30</f>
        <v>117.8</v>
      </c>
      <c r="H30" s="40">
        <v>0</v>
      </c>
      <c r="I30" s="38"/>
      <c r="J30" s="40">
        <v>0</v>
      </c>
      <c r="K30" s="41">
        <f>H30+I30+J30</f>
        <v>0</v>
      </c>
      <c r="L30" s="80">
        <f>K30/G30</f>
        <v>0</v>
      </c>
      <c r="M30" s="39"/>
    </row>
    <row r="31" spans="1:13" s="36" customFormat="1" ht="86.25" customHeight="1">
      <c r="A31" s="85" t="s">
        <v>86</v>
      </c>
      <c r="B31" s="70" t="s">
        <v>82</v>
      </c>
      <c r="C31" s="23" t="s">
        <v>83</v>
      </c>
      <c r="D31" s="40">
        <v>0</v>
      </c>
      <c r="E31" s="38"/>
      <c r="F31" s="40">
        <v>1672.4</v>
      </c>
      <c r="G31" s="41">
        <f>D31+E31+F31</f>
        <v>1672.4</v>
      </c>
      <c r="H31" s="40">
        <v>0</v>
      </c>
      <c r="I31" s="38"/>
      <c r="J31" s="40">
        <v>23.4</v>
      </c>
      <c r="K31" s="41">
        <f>H31+I31+J31</f>
        <v>23.4</v>
      </c>
      <c r="L31" s="80">
        <f>K31/G31</f>
        <v>0.013991867974168858</v>
      </c>
      <c r="M31" s="39"/>
    </row>
    <row r="32" spans="1:13" s="36" customFormat="1" ht="90.75" customHeight="1">
      <c r="A32" s="84" t="s">
        <v>72</v>
      </c>
      <c r="B32" s="70" t="s">
        <v>74</v>
      </c>
      <c r="C32" s="37" t="s">
        <v>75</v>
      </c>
      <c r="D32" s="40">
        <v>0</v>
      </c>
      <c r="E32" s="40"/>
      <c r="F32" s="40">
        <v>4567</v>
      </c>
      <c r="G32" s="41">
        <f>D32+E32+F32</f>
        <v>4567</v>
      </c>
      <c r="H32" s="40">
        <v>0</v>
      </c>
      <c r="I32" s="38"/>
      <c r="J32" s="40">
        <v>1282.2</v>
      </c>
      <c r="K32" s="41">
        <f>H32+I32+J32</f>
        <v>1282.2</v>
      </c>
      <c r="L32" s="80">
        <f>K32/G32</f>
        <v>0.28075322969126343</v>
      </c>
      <c r="M32" s="39"/>
    </row>
    <row r="33" spans="1:13" s="62" customFormat="1" ht="47.25" customHeight="1">
      <c r="A33" s="84" t="s">
        <v>77</v>
      </c>
      <c r="B33" s="70"/>
      <c r="C33" s="63" t="s">
        <v>110</v>
      </c>
      <c r="D33" s="64">
        <f>D35+D36+D37</f>
        <v>0</v>
      </c>
      <c r="E33" s="71">
        <f>E35+E36+E37</f>
        <v>13420.85</v>
      </c>
      <c r="F33" s="64">
        <f>F35+F36+F37</f>
        <v>0</v>
      </c>
      <c r="G33" s="71">
        <f>D33+E33+F33</f>
        <v>13420.85</v>
      </c>
      <c r="H33" s="64">
        <f>H35+H36+H37</f>
        <v>0</v>
      </c>
      <c r="I33" s="71">
        <f>I35+I36+I37</f>
        <v>13420.57</v>
      </c>
      <c r="J33" s="64">
        <f>J35+J36+J37</f>
        <v>0</v>
      </c>
      <c r="K33" s="71">
        <f>H33+I33+J33</f>
        <v>13420.57</v>
      </c>
      <c r="L33" s="87">
        <f>K33/G33</f>
        <v>0.9999791369399106</v>
      </c>
      <c r="M33" s="61"/>
    </row>
    <row r="34" spans="1:13" s="62" customFormat="1" ht="27.75" customHeight="1">
      <c r="A34" s="84"/>
      <c r="B34" s="70"/>
      <c r="C34" s="23" t="s">
        <v>4</v>
      </c>
      <c r="D34" s="64"/>
      <c r="E34" s="64"/>
      <c r="F34" s="64"/>
      <c r="G34" s="71"/>
      <c r="H34" s="64"/>
      <c r="I34" s="64"/>
      <c r="J34" s="64"/>
      <c r="K34" s="71"/>
      <c r="L34" s="87"/>
      <c r="M34" s="61"/>
    </row>
    <row r="35" spans="1:13" s="62" customFormat="1" ht="96" customHeight="1">
      <c r="A35" s="84" t="s">
        <v>49</v>
      </c>
      <c r="B35" s="70"/>
      <c r="C35" s="23" t="s">
        <v>126</v>
      </c>
      <c r="D35" s="64"/>
      <c r="E35" s="64">
        <v>4351.58</v>
      </c>
      <c r="F35" s="64">
        <v>0</v>
      </c>
      <c r="G35" s="71">
        <f>D35+E35+F35</f>
        <v>4351.58</v>
      </c>
      <c r="H35" s="64"/>
      <c r="I35" s="64">
        <v>4351.3</v>
      </c>
      <c r="J35" s="64">
        <v>0</v>
      </c>
      <c r="K35" s="71">
        <f>H35+I35+J35</f>
        <v>4351.3</v>
      </c>
      <c r="L35" s="87">
        <f>K35/G35</f>
        <v>0.9999356555549939</v>
      </c>
      <c r="M35" s="61"/>
    </row>
    <row r="36" spans="1:13" s="62" customFormat="1" ht="144" customHeight="1">
      <c r="A36" s="84" t="s">
        <v>112</v>
      </c>
      <c r="B36" s="69"/>
      <c r="C36" s="23" t="s">
        <v>111</v>
      </c>
      <c r="D36" s="64">
        <v>0</v>
      </c>
      <c r="E36" s="64">
        <v>8957</v>
      </c>
      <c r="F36" s="64">
        <v>0</v>
      </c>
      <c r="G36" s="71">
        <f>D36+E36+F36</f>
        <v>8957</v>
      </c>
      <c r="H36" s="64">
        <v>0</v>
      </c>
      <c r="I36" s="64">
        <v>8957</v>
      </c>
      <c r="J36" s="64">
        <v>0</v>
      </c>
      <c r="K36" s="71">
        <f>H36+I36+J36</f>
        <v>8957</v>
      </c>
      <c r="L36" s="87">
        <f>K36/G36</f>
        <v>1</v>
      </c>
      <c r="M36" s="61"/>
    </row>
    <row r="37" spans="1:13" s="62" customFormat="1" ht="137.25" customHeight="1">
      <c r="A37" s="84" t="s">
        <v>113</v>
      </c>
      <c r="B37" s="70"/>
      <c r="C37" s="23" t="s">
        <v>109</v>
      </c>
      <c r="D37" s="64">
        <v>0</v>
      </c>
      <c r="E37" s="64">
        <v>112.27</v>
      </c>
      <c r="F37" s="64">
        <v>0</v>
      </c>
      <c r="G37" s="71">
        <f>D37+E37+F37</f>
        <v>112.27</v>
      </c>
      <c r="H37" s="64">
        <v>0</v>
      </c>
      <c r="I37" s="64">
        <v>112.27</v>
      </c>
      <c r="J37" s="64">
        <v>0</v>
      </c>
      <c r="K37" s="71">
        <f>H37+I37+J37</f>
        <v>112.27</v>
      </c>
      <c r="L37" s="87">
        <f>K37/G37</f>
        <v>1</v>
      </c>
      <c r="M37" s="61"/>
    </row>
    <row r="38" spans="1:12" s="2" customFormat="1" ht="47.25" customHeight="1">
      <c r="A38" s="83" t="s">
        <v>78</v>
      </c>
      <c r="B38" s="27"/>
      <c r="C38" s="37" t="s">
        <v>15</v>
      </c>
      <c r="D38" s="25">
        <f aca="true" t="shared" si="6" ref="D38:K38">D40</f>
        <v>0</v>
      </c>
      <c r="E38" s="25">
        <f t="shared" si="6"/>
        <v>0</v>
      </c>
      <c r="F38" s="25">
        <f t="shared" si="6"/>
        <v>21795.2</v>
      </c>
      <c r="G38" s="25">
        <f t="shared" si="6"/>
        <v>21795.2</v>
      </c>
      <c r="H38" s="25">
        <f t="shared" si="6"/>
        <v>0</v>
      </c>
      <c r="I38" s="25">
        <f t="shared" si="6"/>
        <v>0</v>
      </c>
      <c r="J38" s="25">
        <f t="shared" si="6"/>
        <v>0</v>
      </c>
      <c r="K38" s="25">
        <f t="shared" si="6"/>
        <v>0</v>
      </c>
      <c r="L38" s="80">
        <f>K38/G38</f>
        <v>0</v>
      </c>
    </row>
    <row r="39" spans="1:12" ht="29.25" customHeight="1">
      <c r="A39" s="79"/>
      <c r="B39" s="22"/>
      <c r="C39" s="23" t="s">
        <v>4</v>
      </c>
      <c r="D39" s="24"/>
      <c r="E39" s="24"/>
      <c r="F39" s="24"/>
      <c r="G39" s="25"/>
      <c r="H39" s="24"/>
      <c r="I39" s="24"/>
      <c r="J39" s="24"/>
      <c r="K39" s="25"/>
      <c r="L39" s="80"/>
    </row>
    <row r="40" spans="1:12" ht="56.25" customHeight="1">
      <c r="A40" s="81" t="s">
        <v>53</v>
      </c>
      <c r="B40" s="22"/>
      <c r="C40" s="37" t="s">
        <v>14</v>
      </c>
      <c r="D40" s="24">
        <f>D42+D43+D47</f>
        <v>0</v>
      </c>
      <c r="E40" s="24">
        <f>E42+E43+E44+E45+E46+E47</f>
        <v>0</v>
      </c>
      <c r="F40" s="24">
        <f>F42+F43+F44+F45+F46+F47</f>
        <v>21795.2</v>
      </c>
      <c r="G40" s="24">
        <f>D40+E40+F40</f>
        <v>21795.2</v>
      </c>
      <c r="H40" s="24">
        <f>H42+H43+H44+H45+H47</f>
        <v>0</v>
      </c>
      <c r="I40" s="24">
        <f>I42+I43+I44+I45+I46+I47</f>
        <v>0</v>
      </c>
      <c r="J40" s="24">
        <f>J42+J43+J44+J45+J46+J47</f>
        <v>0</v>
      </c>
      <c r="K40" s="25">
        <f>H40+I40+J40</f>
        <v>0</v>
      </c>
      <c r="L40" s="80">
        <f>K40/G40</f>
        <v>0</v>
      </c>
    </row>
    <row r="41" spans="1:12" ht="27" customHeight="1">
      <c r="A41" s="79"/>
      <c r="B41" s="22"/>
      <c r="C41" s="68" t="s">
        <v>4</v>
      </c>
      <c r="D41" s="24"/>
      <c r="E41" s="24"/>
      <c r="F41" s="24"/>
      <c r="G41" s="25"/>
      <c r="H41" s="24"/>
      <c r="I41" s="24"/>
      <c r="J41" s="24"/>
      <c r="K41" s="25"/>
      <c r="L41" s="80"/>
    </row>
    <row r="42" spans="1:12" s="6" customFormat="1" ht="303" customHeight="1">
      <c r="A42" s="79" t="s">
        <v>114</v>
      </c>
      <c r="B42" s="22" t="s">
        <v>18</v>
      </c>
      <c r="C42" s="23" t="s">
        <v>21</v>
      </c>
      <c r="D42" s="24">
        <v>0</v>
      </c>
      <c r="E42" s="24"/>
      <c r="F42" s="24">
        <v>809.2</v>
      </c>
      <c r="G42" s="25">
        <f aca="true" t="shared" si="7" ref="G42:G48">D42+E42+F42</f>
        <v>809.2</v>
      </c>
      <c r="H42" s="24">
        <v>0</v>
      </c>
      <c r="I42" s="24"/>
      <c r="J42" s="24">
        <v>0</v>
      </c>
      <c r="K42" s="25">
        <f aca="true" t="shared" si="8" ref="K42:K48">H42+I42+J42</f>
        <v>0</v>
      </c>
      <c r="L42" s="80">
        <f aca="true" t="shared" si="9" ref="L42:L49">K42/G42</f>
        <v>0</v>
      </c>
    </row>
    <row r="43" spans="1:12" s="6" customFormat="1" ht="177" customHeight="1">
      <c r="A43" s="79" t="s">
        <v>115</v>
      </c>
      <c r="B43" s="22" t="s">
        <v>17</v>
      </c>
      <c r="C43" s="23" t="s">
        <v>27</v>
      </c>
      <c r="D43" s="24">
        <v>0</v>
      </c>
      <c r="E43" s="24"/>
      <c r="F43" s="24">
        <v>15.6</v>
      </c>
      <c r="G43" s="25">
        <f t="shared" si="7"/>
        <v>15.6</v>
      </c>
      <c r="H43" s="24">
        <v>0</v>
      </c>
      <c r="I43" s="24"/>
      <c r="J43" s="24">
        <v>0</v>
      </c>
      <c r="K43" s="25">
        <f t="shared" si="8"/>
        <v>0</v>
      </c>
      <c r="L43" s="80">
        <f t="shared" si="9"/>
        <v>0</v>
      </c>
    </row>
    <row r="44" spans="1:12" s="6" customFormat="1" ht="186" customHeight="1">
      <c r="A44" s="79" t="s">
        <v>116</v>
      </c>
      <c r="B44" s="22" t="s">
        <v>90</v>
      </c>
      <c r="C44" s="23" t="s">
        <v>92</v>
      </c>
      <c r="D44" s="24">
        <v>0</v>
      </c>
      <c r="E44" s="24"/>
      <c r="F44" s="24">
        <v>2486.8</v>
      </c>
      <c r="G44" s="25">
        <f t="shared" si="7"/>
        <v>2486.8</v>
      </c>
      <c r="H44" s="24">
        <v>0</v>
      </c>
      <c r="I44" s="24"/>
      <c r="J44" s="24">
        <v>0</v>
      </c>
      <c r="K44" s="25">
        <f t="shared" si="8"/>
        <v>0</v>
      </c>
      <c r="L44" s="80">
        <f t="shared" si="9"/>
        <v>0</v>
      </c>
    </row>
    <row r="45" spans="1:12" s="6" customFormat="1" ht="116.25" customHeight="1">
      <c r="A45" s="79" t="s">
        <v>117</v>
      </c>
      <c r="B45" s="22" t="s">
        <v>91</v>
      </c>
      <c r="C45" s="23" t="s">
        <v>93</v>
      </c>
      <c r="D45" s="24">
        <v>0</v>
      </c>
      <c r="E45" s="24"/>
      <c r="F45" s="24">
        <v>55.9</v>
      </c>
      <c r="G45" s="25">
        <f t="shared" si="7"/>
        <v>55.9</v>
      </c>
      <c r="H45" s="24">
        <v>0</v>
      </c>
      <c r="I45" s="24"/>
      <c r="J45" s="24">
        <v>0</v>
      </c>
      <c r="K45" s="25">
        <f t="shared" si="8"/>
        <v>0</v>
      </c>
      <c r="L45" s="80">
        <f t="shared" si="9"/>
        <v>0</v>
      </c>
    </row>
    <row r="46" spans="1:12" s="6" customFormat="1" ht="162" customHeight="1">
      <c r="A46" s="79" t="s">
        <v>118</v>
      </c>
      <c r="B46" s="22" t="s">
        <v>129</v>
      </c>
      <c r="C46" s="23" t="s">
        <v>128</v>
      </c>
      <c r="D46" s="24">
        <v>0</v>
      </c>
      <c r="E46" s="24"/>
      <c r="F46" s="24">
        <v>18387.9</v>
      </c>
      <c r="G46" s="25">
        <f>D46+E46+F46</f>
        <v>18387.9</v>
      </c>
      <c r="H46" s="24">
        <v>0</v>
      </c>
      <c r="I46" s="24"/>
      <c r="J46" s="24">
        <v>0</v>
      </c>
      <c r="K46" s="25">
        <f>H46+I46+J46</f>
        <v>0</v>
      </c>
      <c r="L46" s="80">
        <f>K46/G46</f>
        <v>0</v>
      </c>
    </row>
    <row r="47" spans="1:12" s="6" customFormat="1" ht="186.75" customHeight="1">
      <c r="A47" s="79" t="s">
        <v>127</v>
      </c>
      <c r="B47" s="22" t="s">
        <v>26</v>
      </c>
      <c r="C47" s="23" t="s">
        <v>25</v>
      </c>
      <c r="D47" s="24">
        <v>0</v>
      </c>
      <c r="E47" s="24"/>
      <c r="F47" s="24">
        <v>39.8</v>
      </c>
      <c r="G47" s="25">
        <f t="shared" si="7"/>
        <v>39.8</v>
      </c>
      <c r="H47" s="24">
        <v>0</v>
      </c>
      <c r="I47" s="24"/>
      <c r="J47" s="24">
        <v>0</v>
      </c>
      <c r="K47" s="25">
        <f t="shared" si="8"/>
        <v>0</v>
      </c>
      <c r="L47" s="80">
        <f t="shared" si="9"/>
        <v>0</v>
      </c>
    </row>
    <row r="48" spans="1:12" ht="41.25" customHeight="1">
      <c r="A48" s="88"/>
      <c r="B48" s="27"/>
      <c r="C48" s="28" t="s">
        <v>12</v>
      </c>
      <c r="D48" s="25">
        <f>D9+D23+D26+D33+D38</f>
        <v>0</v>
      </c>
      <c r="E48" s="25">
        <f>E9+E23+E26+E33+E38</f>
        <v>13420.85</v>
      </c>
      <c r="F48" s="25">
        <f>F9+F23+F26+F33+F38</f>
        <v>818408.9999999999</v>
      </c>
      <c r="G48" s="25">
        <f t="shared" si="7"/>
        <v>831829.8499999999</v>
      </c>
      <c r="H48" s="25">
        <f>H9+H23+H26+H33+H38</f>
        <v>0</v>
      </c>
      <c r="I48" s="25">
        <f>I9+I23+I26+I33+I38</f>
        <v>13420.57</v>
      </c>
      <c r="J48" s="25">
        <f>J9+J23+J26+J33+J38</f>
        <v>316450.93</v>
      </c>
      <c r="K48" s="25">
        <f t="shared" si="8"/>
        <v>329871.5</v>
      </c>
      <c r="L48" s="80">
        <f t="shared" si="9"/>
        <v>0.3965612679083349</v>
      </c>
    </row>
    <row r="49" spans="1:12" ht="39" customHeight="1">
      <c r="A49" s="83" t="s">
        <v>54</v>
      </c>
      <c r="B49" s="27"/>
      <c r="C49" s="28" t="s">
        <v>52</v>
      </c>
      <c r="D49" s="25">
        <f>D51</f>
        <v>0</v>
      </c>
      <c r="E49" s="25">
        <f aca="true" t="shared" si="10" ref="E49:K49">E51</f>
        <v>0</v>
      </c>
      <c r="F49" s="25">
        <f t="shared" si="10"/>
        <v>63840</v>
      </c>
      <c r="G49" s="25">
        <f t="shared" si="10"/>
        <v>63840</v>
      </c>
      <c r="H49" s="25">
        <f t="shared" si="10"/>
        <v>0</v>
      </c>
      <c r="I49" s="25">
        <f t="shared" si="10"/>
        <v>0</v>
      </c>
      <c r="J49" s="25">
        <f t="shared" si="10"/>
        <v>0</v>
      </c>
      <c r="K49" s="25">
        <f t="shared" si="10"/>
        <v>0</v>
      </c>
      <c r="L49" s="80">
        <f t="shared" si="9"/>
        <v>0</v>
      </c>
    </row>
    <row r="50" spans="1:12" ht="27" customHeight="1">
      <c r="A50" s="83"/>
      <c r="B50" s="27"/>
      <c r="C50" s="29" t="s">
        <v>4</v>
      </c>
      <c r="D50" s="25"/>
      <c r="E50" s="25"/>
      <c r="F50" s="25"/>
      <c r="G50" s="25"/>
      <c r="H50" s="25"/>
      <c r="I50" s="25"/>
      <c r="J50" s="25"/>
      <c r="K50" s="25"/>
      <c r="L50" s="89"/>
    </row>
    <row r="51" spans="1:12" ht="69" customHeight="1">
      <c r="A51" s="83" t="s">
        <v>55</v>
      </c>
      <c r="B51" s="27"/>
      <c r="C51" s="28" t="s">
        <v>51</v>
      </c>
      <c r="D51" s="25"/>
      <c r="E51" s="25"/>
      <c r="F51" s="24">
        <v>63840</v>
      </c>
      <c r="G51" s="25">
        <f>D51+E51+F51</f>
        <v>63840</v>
      </c>
      <c r="H51" s="25"/>
      <c r="I51" s="25"/>
      <c r="J51" s="24">
        <v>0</v>
      </c>
      <c r="K51" s="25">
        <f>H51+I51+J51</f>
        <v>0</v>
      </c>
      <c r="L51" s="80">
        <f>K51/G51</f>
        <v>0</v>
      </c>
    </row>
    <row r="52" spans="1:12" s="2" customFormat="1" ht="36.75" customHeight="1">
      <c r="A52" s="83" t="s">
        <v>56</v>
      </c>
      <c r="B52" s="27"/>
      <c r="C52" s="28" t="s">
        <v>7</v>
      </c>
      <c r="D52" s="25">
        <f>SUM(D54,D55,D56)</f>
        <v>0</v>
      </c>
      <c r="E52" s="25">
        <f aca="true" t="shared" si="11" ref="E52:K52">SUM(E54,E55,E56)</f>
        <v>0</v>
      </c>
      <c r="F52" s="25">
        <f t="shared" si="11"/>
        <v>1356726</v>
      </c>
      <c r="G52" s="25">
        <f t="shared" si="11"/>
        <v>1356726</v>
      </c>
      <c r="H52" s="25">
        <f t="shared" si="11"/>
        <v>0</v>
      </c>
      <c r="I52" s="25">
        <f t="shared" si="11"/>
        <v>0</v>
      </c>
      <c r="J52" s="25">
        <f t="shared" si="11"/>
        <v>0</v>
      </c>
      <c r="K52" s="25">
        <f t="shared" si="11"/>
        <v>0</v>
      </c>
      <c r="L52" s="80">
        <f>K52/G52</f>
        <v>0</v>
      </c>
    </row>
    <row r="53" spans="1:12" s="2" customFormat="1" ht="27.75" customHeight="1">
      <c r="A53" s="88"/>
      <c r="B53" s="27"/>
      <c r="C53" s="29" t="s">
        <v>4</v>
      </c>
      <c r="D53" s="25"/>
      <c r="E53" s="25"/>
      <c r="F53" s="25"/>
      <c r="G53" s="25"/>
      <c r="H53" s="26"/>
      <c r="I53" s="26"/>
      <c r="J53" s="26"/>
      <c r="K53" s="25"/>
      <c r="L53" s="80"/>
    </row>
    <row r="54" spans="1:12" s="2" customFormat="1" ht="95.25" customHeight="1">
      <c r="A54" s="83" t="s">
        <v>119</v>
      </c>
      <c r="B54" s="27"/>
      <c r="C54" s="28" t="s">
        <v>50</v>
      </c>
      <c r="D54" s="25">
        <v>0</v>
      </c>
      <c r="E54" s="25"/>
      <c r="F54" s="24">
        <v>386</v>
      </c>
      <c r="G54" s="25">
        <f>D54+E54+F54</f>
        <v>386</v>
      </c>
      <c r="H54" s="30"/>
      <c r="I54" s="30"/>
      <c r="J54" s="30">
        <v>0</v>
      </c>
      <c r="K54" s="25">
        <f>H54+I54+J54</f>
        <v>0</v>
      </c>
      <c r="L54" s="80">
        <f>K54/G54</f>
        <v>0</v>
      </c>
    </row>
    <row r="55" spans="1:12" s="2" customFormat="1" ht="75.75" customHeight="1">
      <c r="A55" s="83" t="s">
        <v>79</v>
      </c>
      <c r="B55" s="27"/>
      <c r="C55" s="28" t="s">
        <v>51</v>
      </c>
      <c r="D55" s="25">
        <v>0</v>
      </c>
      <c r="E55" s="25"/>
      <c r="F55" s="24">
        <v>1023340</v>
      </c>
      <c r="G55" s="25">
        <f>D55+E55+F55</f>
        <v>1023340</v>
      </c>
      <c r="H55" s="30"/>
      <c r="I55" s="30"/>
      <c r="J55" s="30">
        <v>0</v>
      </c>
      <c r="K55" s="25">
        <f>H55+I55+J55</f>
        <v>0</v>
      </c>
      <c r="L55" s="80">
        <f>K55/G55</f>
        <v>0</v>
      </c>
    </row>
    <row r="56" spans="1:12" s="2" customFormat="1" ht="91.5" customHeight="1">
      <c r="A56" s="83" t="s">
        <v>120</v>
      </c>
      <c r="B56" s="27"/>
      <c r="C56" s="28" t="s">
        <v>130</v>
      </c>
      <c r="D56" s="25">
        <v>0</v>
      </c>
      <c r="E56" s="25"/>
      <c r="F56" s="24">
        <v>333000</v>
      </c>
      <c r="G56" s="25">
        <f>D56+E56+F56</f>
        <v>333000</v>
      </c>
      <c r="H56" s="30"/>
      <c r="I56" s="30"/>
      <c r="J56" s="30">
        <v>0</v>
      </c>
      <c r="K56" s="25">
        <f>H56+I56+J56</f>
        <v>0</v>
      </c>
      <c r="L56" s="80">
        <f>K56/G56</f>
        <v>0</v>
      </c>
    </row>
    <row r="57" spans="1:12" s="2" customFormat="1" ht="39.75" customHeight="1">
      <c r="A57" s="83" t="s">
        <v>59</v>
      </c>
      <c r="B57" s="27"/>
      <c r="C57" s="28" t="s">
        <v>57</v>
      </c>
      <c r="D57" s="25">
        <f>D59</f>
        <v>0</v>
      </c>
      <c r="E57" s="25">
        <f aca="true" t="shared" si="12" ref="E57:L57">E59</f>
        <v>0</v>
      </c>
      <c r="F57" s="25">
        <f t="shared" si="12"/>
        <v>240830.2</v>
      </c>
      <c r="G57" s="25">
        <f t="shared" si="12"/>
        <v>240830.2</v>
      </c>
      <c r="H57" s="26">
        <f t="shared" si="12"/>
        <v>0</v>
      </c>
      <c r="I57" s="26">
        <f t="shared" si="12"/>
        <v>0</v>
      </c>
      <c r="J57" s="26">
        <f t="shared" si="12"/>
        <v>0</v>
      </c>
      <c r="K57" s="26">
        <f t="shared" si="12"/>
        <v>0</v>
      </c>
      <c r="L57" s="90">
        <f t="shared" si="12"/>
        <v>0</v>
      </c>
    </row>
    <row r="58" spans="1:12" s="2" customFormat="1" ht="37.5" customHeight="1">
      <c r="A58" s="83"/>
      <c r="B58" s="27"/>
      <c r="C58" s="29" t="s">
        <v>4</v>
      </c>
      <c r="D58" s="25"/>
      <c r="E58" s="25"/>
      <c r="F58" s="24"/>
      <c r="G58" s="25"/>
      <c r="H58" s="30"/>
      <c r="I58" s="30"/>
      <c r="J58" s="30"/>
      <c r="K58" s="25"/>
      <c r="L58" s="80"/>
    </row>
    <row r="59" spans="1:12" s="2" customFormat="1" ht="234" customHeight="1">
      <c r="A59" s="83" t="s">
        <v>60</v>
      </c>
      <c r="B59" s="27"/>
      <c r="C59" s="37" t="s">
        <v>70</v>
      </c>
      <c r="D59" s="25"/>
      <c r="E59" s="25"/>
      <c r="F59" s="24">
        <v>240830.2</v>
      </c>
      <c r="G59" s="25">
        <f>D59+E59+F59</f>
        <v>240830.2</v>
      </c>
      <c r="H59" s="30"/>
      <c r="I59" s="30"/>
      <c r="J59" s="30">
        <v>0</v>
      </c>
      <c r="K59" s="25">
        <f>H59+I59+J59</f>
        <v>0</v>
      </c>
      <c r="L59" s="80">
        <f>K59/G59</f>
        <v>0</v>
      </c>
    </row>
    <row r="60" spans="1:12" s="2" customFormat="1" ht="37.5" customHeight="1">
      <c r="A60" s="83" t="s">
        <v>61</v>
      </c>
      <c r="B60" s="27"/>
      <c r="C60" s="28" t="s">
        <v>58</v>
      </c>
      <c r="D60" s="25">
        <f>D62+D63+D64+D65</f>
        <v>0</v>
      </c>
      <c r="E60" s="25">
        <f aca="true" t="shared" si="13" ref="E60:K60">E62+E63+E64+E65</f>
        <v>0</v>
      </c>
      <c r="F60" s="25">
        <f t="shared" si="13"/>
        <v>571543.3</v>
      </c>
      <c r="G60" s="25">
        <f t="shared" si="13"/>
        <v>571543.3</v>
      </c>
      <c r="H60" s="25">
        <f t="shared" si="13"/>
        <v>0</v>
      </c>
      <c r="I60" s="25">
        <f t="shared" si="13"/>
        <v>0</v>
      </c>
      <c r="J60" s="25">
        <f t="shared" si="13"/>
        <v>0</v>
      </c>
      <c r="K60" s="25">
        <f t="shared" si="13"/>
        <v>0</v>
      </c>
      <c r="L60" s="80">
        <f>K60/G60</f>
        <v>0</v>
      </c>
    </row>
    <row r="61" spans="1:12" s="2" customFormat="1" ht="33" customHeight="1">
      <c r="A61" s="83"/>
      <c r="B61" s="27"/>
      <c r="C61" s="29" t="s">
        <v>4</v>
      </c>
      <c r="D61" s="25"/>
      <c r="E61" s="25"/>
      <c r="F61" s="24"/>
      <c r="G61" s="25"/>
      <c r="H61" s="30"/>
      <c r="I61" s="30"/>
      <c r="J61" s="30"/>
      <c r="K61" s="25"/>
      <c r="L61" s="80"/>
    </row>
    <row r="62" spans="1:12" s="2" customFormat="1" ht="71.25" customHeight="1">
      <c r="A62" s="83" t="s">
        <v>62</v>
      </c>
      <c r="B62" s="27"/>
      <c r="C62" s="28" t="s">
        <v>51</v>
      </c>
      <c r="D62" s="25"/>
      <c r="E62" s="25"/>
      <c r="F62" s="24">
        <v>541400</v>
      </c>
      <c r="G62" s="25">
        <f>D62+E62+F62</f>
        <v>541400</v>
      </c>
      <c r="H62" s="30"/>
      <c r="I62" s="30"/>
      <c r="J62" s="30">
        <v>0</v>
      </c>
      <c r="K62" s="25">
        <f>H62+I62+J62</f>
        <v>0</v>
      </c>
      <c r="L62" s="80">
        <f>K62/G62</f>
        <v>0</v>
      </c>
    </row>
    <row r="63" spans="1:12" s="2" customFormat="1" ht="86.25" customHeight="1">
      <c r="A63" s="83" t="s">
        <v>121</v>
      </c>
      <c r="B63" s="27"/>
      <c r="C63" s="28" t="s">
        <v>94</v>
      </c>
      <c r="D63" s="25"/>
      <c r="E63" s="25"/>
      <c r="F63" s="24">
        <v>10000</v>
      </c>
      <c r="G63" s="25">
        <f>D63+E63+F63</f>
        <v>10000</v>
      </c>
      <c r="H63" s="30"/>
      <c r="I63" s="30"/>
      <c r="J63" s="30">
        <v>0</v>
      </c>
      <c r="K63" s="25">
        <f>H63+I63+J63</f>
        <v>0</v>
      </c>
      <c r="L63" s="80">
        <f>K63/G63</f>
        <v>0</v>
      </c>
    </row>
    <row r="64" spans="1:12" s="2" customFormat="1" ht="74.25" customHeight="1">
      <c r="A64" s="83" t="s">
        <v>122</v>
      </c>
      <c r="B64" s="27"/>
      <c r="C64" s="28" t="s">
        <v>95</v>
      </c>
      <c r="D64" s="25"/>
      <c r="E64" s="25"/>
      <c r="F64" s="24">
        <v>15143.3</v>
      </c>
      <c r="G64" s="25">
        <f>D64+E64+F64</f>
        <v>15143.3</v>
      </c>
      <c r="H64" s="30"/>
      <c r="I64" s="30"/>
      <c r="J64" s="30">
        <v>0</v>
      </c>
      <c r="K64" s="25">
        <f>H64+I64+J64</f>
        <v>0</v>
      </c>
      <c r="L64" s="80">
        <f>K64/G64</f>
        <v>0</v>
      </c>
    </row>
    <row r="65" spans="1:12" s="2" customFormat="1" ht="113.25" customHeight="1">
      <c r="A65" s="83" t="s">
        <v>131</v>
      </c>
      <c r="B65" s="27"/>
      <c r="C65" s="28" t="s">
        <v>132</v>
      </c>
      <c r="D65" s="25"/>
      <c r="E65" s="25"/>
      <c r="F65" s="24">
        <v>5000</v>
      </c>
      <c r="G65" s="25">
        <f>D65+E65+F65</f>
        <v>5000</v>
      </c>
      <c r="H65" s="30"/>
      <c r="I65" s="30"/>
      <c r="J65" s="30">
        <v>0</v>
      </c>
      <c r="K65" s="25">
        <f>H65+I65+J65</f>
        <v>0</v>
      </c>
      <c r="L65" s="80">
        <f>K65/G65</f>
        <v>0</v>
      </c>
    </row>
    <row r="66" spans="1:12" s="2" customFormat="1" ht="33" customHeight="1">
      <c r="A66" s="83" t="s">
        <v>65</v>
      </c>
      <c r="B66" s="27"/>
      <c r="C66" s="28" t="s">
        <v>63</v>
      </c>
      <c r="D66" s="25">
        <f>D68</f>
        <v>0</v>
      </c>
      <c r="E66" s="25">
        <f aca="true" t="shared" si="14" ref="E66:K66">E68</f>
        <v>0</v>
      </c>
      <c r="F66" s="25">
        <f t="shared" si="14"/>
        <v>405305</v>
      </c>
      <c r="G66" s="25">
        <f t="shared" si="14"/>
        <v>405305</v>
      </c>
      <c r="H66" s="26">
        <f t="shared" si="14"/>
        <v>0</v>
      </c>
      <c r="I66" s="26">
        <f t="shared" si="14"/>
        <v>0</v>
      </c>
      <c r="J66" s="26">
        <f t="shared" si="14"/>
        <v>0</v>
      </c>
      <c r="K66" s="25">
        <f t="shared" si="14"/>
        <v>0</v>
      </c>
      <c r="L66" s="80">
        <f>K66/G66</f>
        <v>0</v>
      </c>
    </row>
    <row r="67" spans="1:12" s="2" customFormat="1" ht="28.5" customHeight="1">
      <c r="A67" s="83"/>
      <c r="B67" s="27"/>
      <c r="C67" s="29" t="s">
        <v>4</v>
      </c>
      <c r="D67" s="25"/>
      <c r="E67" s="25"/>
      <c r="F67" s="24"/>
      <c r="G67" s="25"/>
      <c r="H67" s="30"/>
      <c r="I67" s="30"/>
      <c r="J67" s="30"/>
      <c r="K67" s="25"/>
      <c r="L67" s="80"/>
    </row>
    <row r="68" spans="1:12" s="2" customFormat="1" ht="87" customHeight="1">
      <c r="A68" s="83" t="s">
        <v>66</v>
      </c>
      <c r="B68" s="27"/>
      <c r="C68" s="28" t="s">
        <v>51</v>
      </c>
      <c r="D68" s="25"/>
      <c r="E68" s="25"/>
      <c r="F68" s="24">
        <v>405305</v>
      </c>
      <c r="G68" s="25">
        <f>D68+E68+F68</f>
        <v>405305</v>
      </c>
      <c r="H68" s="30"/>
      <c r="I68" s="30"/>
      <c r="J68" s="30">
        <v>0</v>
      </c>
      <c r="K68" s="25">
        <f>H68+I68+J68</f>
        <v>0</v>
      </c>
      <c r="L68" s="80">
        <f>K68/G68</f>
        <v>0</v>
      </c>
    </row>
    <row r="69" spans="1:12" s="2" customFormat="1" ht="45" customHeight="1">
      <c r="A69" s="83" t="s">
        <v>67</v>
      </c>
      <c r="B69" s="27"/>
      <c r="C69" s="28" t="s">
        <v>64</v>
      </c>
      <c r="D69" s="25">
        <f>D71</f>
        <v>0</v>
      </c>
      <c r="E69" s="25">
        <f aca="true" t="shared" si="15" ref="E69:K69">E71</f>
        <v>0</v>
      </c>
      <c r="F69" s="25">
        <f t="shared" si="15"/>
        <v>270810</v>
      </c>
      <c r="G69" s="25">
        <f t="shared" si="15"/>
        <v>270810</v>
      </c>
      <c r="H69" s="26">
        <f t="shared" si="15"/>
        <v>0</v>
      </c>
      <c r="I69" s="26">
        <f t="shared" si="15"/>
        <v>0</v>
      </c>
      <c r="J69" s="26">
        <f t="shared" si="15"/>
        <v>0</v>
      </c>
      <c r="K69" s="25">
        <f t="shared" si="15"/>
        <v>0</v>
      </c>
      <c r="L69" s="80">
        <f>K69/G69</f>
        <v>0</v>
      </c>
    </row>
    <row r="70" spans="1:12" s="2" customFormat="1" ht="30" customHeight="1">
      <c r="A70" s="83"/>
      <c r="B70" s="27"/>
      <c r="C70" s="29" t="s">
        <v>4</v>
      </c>
      <c r="D70" s="25"/>
      <c r="E70" s="25"/>
      <c r="F70" s="24"/>
      <c r="G70" s="25"/>
      <c r="H70" s="30"/>
      <c r="I70" s="30"/>
      <c r="J70" s="30"/>
      <c r="K70" s="25"/>
      <c r="L70" s="80"/>
    </row>
    <row r="71" spans="1:12" s="2" customFormat="1" ht="90" customHeight="1">
      <c r="A71" s="83" t="s">
        <v>80</v>
      </c>
      <c r="B71" s="27"/>
      <c r="C71" s="28" t="s">
        <v>51</v>
      </c>
      <c r="D71" s="25">
        <v>0</v>
      </c>
      <c r="E71" s="25"/>
      <c r="F71" s="24">
        <v>270810</v>
      </c>
      <c r="G71" s="25">
        <f>D71+E71+F71</f>
        <v>270810</v>
      </c>
      <c r="H71" s="30"/>
      <c r="I71" s="30"/>
      <c r="J71" s="30">
        <v>0</v>
      </c>
      <c r="K71" s="25">
        <f>H71+I71+J71</f>
        <v>0</v>
      </c>
      <c r="L71" s="80">
        <f>K71/G71</f>
        <v>0</v>
      </c>
    </row>
    <row r="72" spans="1:12" s="2" customFormat="1" ht="41.25" customHeight="1">
      <c r="A72" s="83" t="s">
        <v>81</v>
      </c>
      <c r="B72" s="27"/>
      <c r="C72" s="28" t="s">
        <v>68</v>
      </c>
      <c r="D72" s="25">
        <f>D74</f>
        <v>0</v>
      </c>
      <c r="E72" s="25">
        <f aca="true" t="shared" si="16" ref="E72:K72">E74</f>
        <v>0</v>
      </c>
      <c r="F72" s="25">
        <f t="shared" si="16"/>
        <v>19575</v>
      </c>
      <c r="G72" s="25">
        <f t="shared" si="16"/>
        <v>19575</v>
      </c>
      <c r="H72" s="26">
        <f t="shared" si="16"/>
        <v>0</v>
      </c>
      <c r="I72" s="26">
        <f t="shared" si="16"/>
        <v>0</v>
      </c>
      <c r="J72" s="26">
        <f t="shared" si="16"/>
        <v>0</v>
      </c>
      <c r="K72" s="25">
        <f t="shared" si="16"/>
        <v>0</v>
      </c>
      <c r="L72" s="80">
        <f>K72/G72</f>
        <v>0</v>
      </c>
    </row>
    <row r="73" spans="1:12" s="2" customFormat="1" ht="36" customHeight="1">
      <c r="A73" s="83"/>
      <c r="B73" s="27"/>
      <c r="C73" s="29" t="s">
        <v>4</v>
      </c>
      <c r="D73" s="25"/>
      <c r="E73" s="25"/>
      <c r="F73" s="24"/>
      <c r="G73" s="25"/>
      <c r="H73" s="30"/>
      <c r="I73" s="30"/>
      <c r="J73" s="30"/>
      <c r="K73" s="25"/>
      <c r="L73" s="80"/>
    </row>
    <row r="74" spans="1:12" s="2" customFormat="1" ht="75" customHeight="1">
      <c r="A74" s="83" t="s">
        <v>123</v>
      </c>
      <c r="B74" s="27"/>
      <c r="C74" s="28" t="s">
        <v>51</v>
      </c>
      <c r="D74" s="25">
        <v>0</v>
      </c>
      <c r="E74" s="25"/>
      <c r="F74" s="24">
        <v>19575</v>
      </c>
      <c r="G74" s="25">
        <f>D74+E74+F74</f>
        <v>19575</v>
      </c>
      <c r="H74" s="30"/>
      <c r="I74" s="30"/>
      <c r="J74" s="30">
        <v>0</v>
      </c>
      <c r="K74" s="25">
        <f>H74+I74+J74</f>
        <v>0</v>
      </c>
      <c r="L74" s="80">
        <f>K74/G74</f>
        <v>0</v>
      </c>
    </row>
    <row r="75" spans="1:12" s="2" customFormat="1" ht="36" customHeight="1">
      <c r="A75" s="83" t="s">
        <v>124</v>
      </c>
      <c r="B75" s="27"/>
      <c r="C75" s="28" t="s">
        <v>69</v>
      </c>
      <c r="D75" s="25">
        <f>D77</f>
        <v>0</v>
      </c>
      <c r="E75" s="25">
        <f aca="true" t="shared" si="17" ref="E75:K75">E77</f>
        <v>0</v>
      </c>
      <c r="F75" s="25">
        <f t="shared" si="17"/>
        <v>53730</v>
      </c>
      <c r="G75" s="25">
        <f t="shared" si="17"/>
        <v>53730</v>
      </c>
      <c r="H75" s="26">
        <f t="shared" si="17"/>
        <v>0</v>
      </c>
      <c r="I75" s="26">
        <f t="shared" si="17"/>
        <v>0</v>
      </c>
      <c r="J75" s="26">
        <f t="shared" si="17"/>
        <v>0</v>
      </c>
      <c r="K75" s="25">
        <f t="shared" si="17"/>
        <v>0</v>
      </c>
      <c r="L75" s="80">
        <f>K75/G75</f>
        <v>0</v>
      </c>
    </row>
    <row r="76" spans="1:12" s="2" customFormat="1" ht="31.5" customHeight="1">
      <c r="A76" s="83"/>
      <c r="B76" s="27"/>
      <c r="C76" s="29" t="s">
        <v>4</v>
      </c>
      <c r="D76" s="25"/>
      <c r="E76" s="25"/>
      <c r="F76" s="25"/>
      <c r="G76" s="25"/>
      <c r="H76" s="26"/>
      <c r="I76" s="26"/>
      <c r="J76" s="26"/>
      <c r="K76" s="25"/>
      <c r="L76" s="90"/>
    </row>
    <row r="77" spans="1:12" ht="78" customHeight="1">
      <c r="A77" s="83" t="s">
        <v>125</v>
      </c>
      <c r="B77" s="27"/>
      <c r="C77" s="28" t="s">
        <v>51</v>
      </c>
      <c r="D77" s="25">
        <v>0</v>
      </c>
      <c r="E77" s="25"/>
      <c r="F77" s="24">
        <v>53730</v>
      </c>
      <c r="G77" s="25">
        <f>D77+E77+F77</f>
        <v>53730</v>
      </c>
      <c r="H77" s="30"/>
      <c r="I77" s="30"/>
      <c r="J77" s="30">
        <v>0</v>
      </c>
      <c r="K77" s="25">
        <f>H77+I77+J77</f>
        <v>0</v>
      </c>
      <c r="L77" s="80">
        <f>K77/G77</f>
        <v>0</v>
      </c>
    </row>
    <row r="78" spans="1:12" ht="54" customHeight="1" thickBot="1">
      <c r="A78" s="91"/>
      <c r="B78" s="92"/>
      <c r="C78" s="93" t="s">
        <v>8</v>
      </c>
      <c r="D78" s="94">
        <f>SUM(D75,D72,D69,D66,D60,D57,D52,D49)</f>
        <v>0</v>
      </c>
      <c r="E78" s="94">
        <f aca="true" t="shared" si="18" ref="E78:K78">SUM(E75,E72,E69,E66,E60,E57,E52,E49)</f>
        <v>0</v>
      </c>
      <c r="F78" s="94">
        <f t="shared" si="18"/>
        <v>2982359.5</v>
      </c>
      <c r="G78" s="94">
        <f t="shared" si="18"/>
        <v>2982359.5</v>
      </c>
      <c r="H78" s="94">
        <f t="shared" si="18"/>
        <v>0</v>
      </c>
      <c r="I78" s="94">
        <f t="shared" si="18"/>
        <v>0</v>
      </c>
      <c r="J78" s="94">
        <f t="shared" si="18"/>
        <v>0</v>
      </c>
      <c r="K78" s="94">
        <f t="shared" si="18"/>
        <v>0</v>
      </c>
      <c r="L78" s="95">
        <f>K78/G78</f>
        <v>0</v>
      </c>
    </row>
    <row r="79" spans="1:12" ht="33.75" customHeight="1" thickBot="1">
      <c r="A79" s="72"/>
      <c r="B79" s="53"/>
      <c r="C79" s="52" t="s">
        <v>10</v>
      </c>
      <c r="D79" s="54">
        <f aca="true" t="shared" si="19" ref="D79:K79">D78+D48</f>
        <v>0</v>
      </c>
      <c r="E79" s="55">
        <f t="shared" si="19"/>
        <v>13420.85</v>
      </c>
      <c r="F79" s="51">
        <f t="shared" si="19"/>
        <v>3800768.5</v>
      </c>
      <c r="G79" s="57">
        <f t="shared" si="19"/>
        <v>3814189.3499999996</v>
      </c>
      <c r="H79" s="49">
        <f t="shared" si="19"/>
        <v>0</v>
      </c>
      <c r="I79" s="48">
        <f t="shared" si="19"/>
        <v>13420.57</v>
      </c>
      <c r="J79" s="47">
        <f t="shared" si="19"/>
        <v>316450.93</v>
      </c>
      <c r="K79" s="51">
        <f t="shared" si="19"/>
        <v>329871.5</v>
      </c>
      <c r="L79" s="50">
        <f>K79/G79</f>
        <v>0.08648534976377091</v>
      </c>
    </row>
    <row r="80" spans="1:12" ht="80.25" customHeight="1">
      <c r="A80" s="31"/>
      <c r="B80" s="32"/>
      <c r="C80" s="33"/>
      <c r="D80" s="13"/>
      <c r="E80" s="13"/>
      <c r="F80" s="13"/>
      <c r="G80" s="58"/>
      <c r="H80" s="13"/>
      <c r="I80" s="13"/>
      <c r="J80" s="13"/>
      <c r="K80" s="43"/>
      <c r="L80" s="14"/>
    </row>
    <row r="81" spans="1:12" ht="23.25" customHeight="1">
      <c r="A81" s="66"/>
      <c r="B81" s="66"/>
      <c r="C81" s="101"/>
      <c r="D81" s="102"/>
      <c r="E81" s="13"/>
      <c r="F81" s="4"/>
      <c r="G81" s="58"/>
      <c r="H81" s="13"/>
      <c r="I81" s="13"/>
      <c r="J81" s="13"/>
      <c r="K81" s="43"/>
      <c r="L81" s="14"/>
    </row>
    <row r="82" spans="1:12" ht="23.25" customHeight="1">
      <c r="A82" s="66"/>
      <c r="B82" s="66"/>
      <c r="C82" s="101"/>
      <c r="D82" s="4"/>
      <c r="E82" s="13"/>
      <c r="F82" s="4"/>
      <c r="G82" s="58"/>
      <c r="H82" s="13"/>
      <c r="I82" s="13"/>
      <c r="J82" s="13"/>
      <c r="K82" s="101"/>
      <c r="L82" s="15"/>
    </row>
    <row r="83" spans="1:12" ht="23.25" customHeight="1">
      <c r="A83" s="66"/>
      <c r="B83" s="66"/>
      <c r="C83" s="101"/>
      <c r="D83" s="4"/>
      <c r="E83" s="13"/>
      <c r="F83" s="4"/>
      <c r="G83" s="58"/>
      <c r="H83" s="13"/>
      <c r="I83" s="13"/>
      <c r="J83" s="13"/>
      <c r="K83" s="101"/>
      <c r="L83" s="15"/>
    </row>
    <row r="84" spans="1:12" ht="21.75" customHeight="1">
      <c r="A84" s="31"/>
      <c r="B84" s="32"/>
      <c r="C84" s="100"/>
      <c r="D84" s="13"/>
      <c r="E84" s="13"/>
      <c r="F84" s="13"/>
      <c r="G84" s="58"/>
      <c r="H84" s="13"/>
      <c r="I84" s="13"/>
      <c r="J84" s="13"/>
      <c r="K84" s="43"/>
      <c r="L84" s="14"/>
    </row>
    <row r="85" spans="1:12" ht="25.5" customHeight="1">
      <c r="A85" s="65"/>
      <c r="B85" s="65"/>
      <c r="C85" s="99"/>
      <c r="E85" s="34"/>
      <c r="F85" s="35"/>
      <c r="G85" s="59"/>
      <c r="H85" s="34"/>
      <c r="I85" s="34"/>
      <c r="J85" s="34"/>
      <c r="K85" s="44"/>
      <c r="L85" s="34"/>
    </row>
    <row r="86" spans="1:12" ht="24" customHeight="1">
      <c r="A86" s="65"/>
      <c r="B86" s="65"/>
      <c r="C86" s="99"/>
      <c r="E86" s="34"/>
      <c r="F86" s="34"/>
      <c r="G86" s="59"/>
      <c r="H86" s="34"/>
      <c r="I86" s="34"/>
      <c r="J86" s="34"/>
      <c r="K86" s="44"/>
      <c r="L86" s="34"/>
    </row>
    <row r="87" spans="1:12" ht="24" customHeight="1">
      <c r="A87" s="65"/>
      <c r="B87" s="65"/>
      <c r="C87" s="99"/>
      <c r="E87" s="34"/>
      <c r="F87" s="34"/>
      <c r="G87" s="59"/>
      <c r="H87" s="34"/>
      <c r="I87" s="34"/>
      <c r="J87" s="34"/>
      <c r="K87" s="44"/>
      <c r="L87" s="34"/>
    </row>
    <row r="88" spans="1:12" ht="23.25">
      <c r="A88" s="65"/>
      <c r="B88" s="65"/>
      <c r="C88" s="67"/>
      <c r="E88" s="34"/>
      <c r="F88" s="34"/>
      <c r="G88" s="59"/>
      <c r="H88" s="34"/>
      <c r="I88" s="34"/>
      <c r="J88" s="34"/>
      <c r="K88" s="44"/>
      <c r="L88" s="34"/>
    </row>
  </sheetData>
  <autoFilter ref="A8:N78"/>
  <mergeCells count="13">
    <mergeCell ref="K2:L2"/>
    <mergeCell ref="H5:L5"/>
    <mergeCell ref="A3:L3"/>
    <mergeCell ref="A6:A8"/>
    <mergeCell ref="C6:C8"/>
    <mergeCell ref="D6:G6"/>
    <mergeCell ref="H6:K6"/>
    <mergeCell ref="L6:L8"/>
    <mergeCell ref="K7:K8"/>
    <mergeCell ref="D7:D8"/>
    <mergeCell ref="G7:G8"/>
    <mergeCell ref="H7:H8"/>
    <mergeCell ref="B6:B8"/>
  </mergeCells>
  <printOptions horizontalCentered="1"/>
  <pageMargins left="0.4330708661417323" right="0.35433070866141736" top="0.45" bottom="0.24" header="0.26" footer="0.27"/>
  <pageSetup fitToHeight="9" fitToWidth="1" horizontalDpi="600" verticalDpi="600" orientation="landscape" paperSize="9" scale="46" r:id="rId1"/>
  <headerFooter alignWithMargins="0">
    <oddHeader>&amp;C&amp;P</oddHeader>
  </headerFooter>
  <rowBreaks count="3" manualBreakCount="3">
    <brk id="18" max="11" man="1"/>
    <brk id="32" max="11" man="1"/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2013-06-13T05:45:41Z</cp:lastPrinted>
  <dcterms:created xsi:type="dcterms:W3CDTF">2006-01-26T08:16:22Z</dcterms:created>
  <dcterms:modified xsi:type="dcterms:W3CDTF">2013-06-13T07:42:42Z</dcterms:modified>
  <cp:category/>
  <cp:version/>
  <cp:contentType/>
  <cp:contentStatus/>
</cp:coreProperties>
</file>