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73_\"/>
    </mc:Choice>
  </mc:AlternateContent>
  <xr:revisionPtr revIDLastSave="0" documentId="13_ncr:1_{49974489-8822-4920-B9B7-5EFD406DAE28}" xr6:coauthVersionLast="43" xr6:coauthVersionMax="43" xr10:uidLastSave="{00000000-0000-0000-0000-000000000000}"/>
  <bookViews>
    <workbookView xWindow="-120" yWindow="-120" windowWidth="29040" windowHeight="15990" xr2:uid="{00000000-000D-0000-FFFF-FFFF00000000}"/>
  </bookViews>
  <sheets>
    <sheet name="прил. 16" sheetId="2" r:id="rId1"/>
  </sheets>
  <definedNames>
    <definedName name="_xlnm._FilterDatabase" localSheetId="0" hidden="1">'прил. 16'!$A$19:$E$151</definedName>
    <definedName name="_xlnm.Print_Titles" localSheetId="0">'прил. 16'!$19:$19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3" i="2" l="1"/>
  <c r="D128" i="2"/>
  <c r="D147" i="2" l="1"/>
  <c r="D171" i="2" s="1"/>
  <c r="D137" i="2"/>
  <c r="D133" i="2"/>
  <c r="D124" i="2"/>
  <c r="D172" i="2" s="1"/>
  <c r="D184" i="2" l="1"/>
  <c r="D167" i="2"/>
  <c r="D164" i="2"/>
  <c r="D159" i="2"/>
  <c r="D143" i="2"/>
  <c r="D141" i="2" s="1"/>
  <c r="D113" i="2"/>
  <c r="D163" i="2" l="1"/>
  <c r="D108" i="2"/>
  <c r="D56" i="2" l="1"/>
  <c r="D162" i="2" l="1"/>
  <c r="D180" i="2" l="1"/>
  <c r="D168" i="2"/>
  <c r="D174" i="2"/>
  <c r="D62" i="2"/>
  <c r="D175" i="2" l="1"/>
  <c r="D183" i="2" l="1"/>
  <c r="D182" i="2"/>
  <c r="D181" i="2"/>
  <c r="D176" i="2"/>
  <c r="D165" i="2"/>
  <c r="D161" i="2"/>
  <c r="D160" i="2" s="1"/>
  <c r="D157" i="2"/>
  <c r="D156" i="2"/>
  <c r="D94" i="2"/>
  <c r="D90" i="2"/>
  <c r="D178" i="2" s="1"/>
  <c r="D84" i="2"/>
  <c r="D72" i="2"/>
  <c r="D48" i="2"/>
  <c r="D36" i="2"/>
  <c r="D30" i="2"/>
  <c r="D170" i="2" l="1"/>
  <c r="D155" i="2"/>
  <c r="D179" i="2"/>
  <c r="D177" i="2"/>
  <c r="D99" i="2"/>
  <c r="D169" i="2" s="1"/>
  <c r="D166" i="2" s="1"/>
  <c r="D78" i="2" l="1"/>
  <c r="D68" i="2"/>
  <c r="D22" i="2" l="1"/>
  <c r="D20" i="2" l="1"/>
  <c r="D151" i="2" s="1"/>
  <c r="D158" i="2" l="1"/>
  <c r="D154" i="2" l="1"/>
  <c r="D153" i="2" s="1"/>
</calcChain>
</file>

<file path=xl/sharedStrings.xml><?xml version="1.0" encoding="utf-8"?>
<sst xmlns="http://schemas.openxmlformats.org/spreadsheetml/2006/main" count="243" uniqueCount="168">
  <si>
    <t>№ п/п</t>
  </si>
  <si>
    <t>Код</t>
  </si>
  <si>
    <t>Наименование</t>
  </si>
  <si>
    <t>Сумма</t>
  </si>
  <si>
    <t>1.</t>
  </si>
  <si>
    <t/>
  </si>
  <si>
    <t>в том числе:</t>
  </si>
  <si>
    <t>1.1.</t>
  </si>
  <si>
    <t>Субвенции на осуществление отдельных государственных полномочий по образованию и организации деятельности административных комиссий</t>
  </si>
  <si>
    <t>1.2.</t>
  </si>
  <si>
    <t>Субвенции на 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</si>
  <si>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Субвенции на осуществление отдельных государственных полномочий по регулированию тарифов организаций коммунального комплекса</t>
  </si>
  <si>
    <t>1.5.</t>
  </si>
  <si>
    <t>1.6.</t>
  </si>
  <si>
    <t>1.7.</t>
  </si>
  <si>
    <t>1.8.</t>
  </si>
  <si>
    <t>1.9.</t>
  </si>
  <si>
    <t>1.10.</t>
  </si>
  <si>
    <t>1.11.</t>
  </si>
  <si>
    <t>1.14.</t>
  </si>
  <si>
    <t>1.15.</t>
  </si>
  <si>
    <t>Общее образование</t>
  </si>
  <si>
    <t>Физическая культура</t>
  </si>
  <si>
    <t>1.16.</t>
  </si>
  <si>
    <t>1.17.</t>
  </si>
  <si>
    <t>1.18.</t>
  </si>
  <si>
    <t>1.19.</t>
  </si>
  <si>
    <t>1.20.</t>
  </si>
  <si>
    <t>1.21.</t>
  </si>
  <si>
    <t>1.22.</t>
  </si>
  <si>
    <t>1.23.</t>
  </si>
  <si>
    <t>1.24.</t>
  </si>
  <si>
    <t>1.25.</t>
  </si>
  <si>
    <t>1.26.</t>
  </si>
  <si>
    <t>Субвенции на 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</si>
  <si>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1.27.</t>
  </si>
  <si>
    <t>1.28.</t>
  </si>
  <si>
    <t>Дополнительное образование детей</t>
  </si>
  <si>
    <t>Субвенции на 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</si>
  <si>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2.</t>
  </si>
  <si>
    <t>2.1.</t>
  </si>
  <si>
    <t>РАСХОДЫ</t>
  </si>
  <si>
    <t>Субвенции на 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</si>
  <si>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Дошкольное образование</t>
  </si>
  <si>
    <t>0100</t>
  </si>
  <si>
    <t>0104</t>
  </si>
  <si>
    <t>0300</t>
  </si>
  <si>
    <t>0309</t>
  </si>
  <si>
    <t>0400</t>
  </si>
  <si>
    <t>0405</t>
  </si>
  <si>
    <t>0500</t>
  </si>
  <si>
    <t>0700</t>
  </si>
  <si>
    <t>0701</t>
  </si>
  <si>
    <t>0702</t>
  </si>
  <si>
    <t>0703</t>
  </si>
  <si>
    <t>0707</t>
  </si>
  <si>
    <t>1000</t>
  </si>
  <si>
    <t>1100</t>
  </si>
  <si>
    <t xml:space="preserve">                                                             Краснодара</t>
  </si>
  <si>
    <t>0709</t>
  </si>
  <si>
    <t>Другие вопросы в области образования</t>
  </si>
  <si>
    <t>Субвенции на 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гражданам, ведущим личное подсобное хозяйство, крестьянским (фермерским) хозяйствам, индивидуальным предпринимателям, осуществляющим деятельность в области сельскохозяйственного производства</t>
  </si>
  <si>
    <t>Субвенции на 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</si>
  <si>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Субвенции на 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</si>
  <si>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Субвенции  на осуществление государственных полномочий Краснодарского края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животных, в части регулирования численности безнадзорных животных на территории муниципальных образований Краснодарского края</t>
  </si>
  <si>
    <t>Субвенции на осуществление отдельных государственных полномочий по предоставлению социальной поддержки отдельным  категориям работников муниципальных физкультурно-спортивных организаций, осуществляющих подготовку спортивного резерва, и муниципальных образовательных организаций дополнительного образования детей Краснодарского края отраслей «Образование» и «Физическая культура и спорт» – всего,</t>
  </si>
  <si>
    <t xml:space="preserve">                                                             к решению городской Думы     </t>
  </si>
  <si>
    <t>Субвенции на осуществление государственных полномочий 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 – всего,</t>
  </si>
  <si>
    <t>Субвенции на 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</si>
  <si>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Субвенции на 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</si>
  <si>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Субвенции на 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</si>
  <si>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0409</t>
  </si>
  <si>
    <t>2.2.</t>
  </si>
  <si>
    <t>Субсидии на строительство (реконструкцию) автомобильных дорог общего пользования местного значения</t>
  </si>
  <si>
    <t>Субвенции на осуществление отдельных государственных полномочий Краснодарского края по организации оздоровления и отдыха детей</t>
  </si>
  <si>
    <t>0408</t>
  </si>
  <si>
    <t>2.3.</t>
  </si>
  <si>
    <t>2.4.</t>
  </si>
  <si>
    <t xml:space="preserve">Расходы за счёт субвенций местным бюджетам – всего, </t>
  </si>
  <si>
    <t>1.3.</t>
  </si>
  <si>
    <t>1.4.</t>
  </si>
  <si>
    <t>1.12.</t>
  </si>
  <si>
    <t>1.13.</t>
  </si>
  <si>
    <t>Субвенции по финансовому обеспечению получения образования  в частных дошкольных и общеобразовательных организациях – всего,</t>
  </si>
  <si>
    <t>Субвенции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</si>
  <si>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на 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</si>
  <si>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 xml:space="preserve">Расходы за счёт субсидий местным бюджетам – всего, </t>
  </si>
  <si>
    <t>Субсидии на реализацию мероприятий по организации отдыха детей в каникулярное время на базе муниципальных учреждений, осуществляющих организацию отдыха детей в Краснодарском крае</t>
  </si>
  <si>
    <t>Субсидии на обеспечение инженерной инфраструктурой земельных участков, находящихся в федеральной собственности, полномочия Российской Федерации по управлению и распоряжению которыми переданы Краснодарскому краю, в целях бесплатного предоставления для строительства стандартного жилья гражданам, имеющим трёх и более детей</t>
  </si>
  <si>
    <t>2.5.</t>
  </si>
  <si>
    <t>2.6.</t>
  </si>
  <si>
    <t>Субсидии на подготовку изменений в генеральные планы городских округов Краснодарского края</t>
  </si>
  <si>
    <t>2.7.</t>
  </si>
  <si>
    <t>2.8.</t>
  </si>
  <si>
    <t>2.9.</t>
  </si>
  <si>
    <t>Всего расходов за счёт средств, передаваемых из краевого бюджета в 2019 году</t>
  </si>
  <si>
    <t>в том числе за счёт:</t>
  </si>
  <si>
    <t xml:space="preserve">средств федерального бюджета </t>
  </si>
  <si>
    <t>средств краевого бюджета</t>
  </si>
  <si>
    <t>Субсидии на поддержку государственных программ субъектов Российской Федерации и муниципальных программ формирования современной городской среды – всего,</t>
  </si>
  <si>
    <t>Охрана семьи и детства</t>
  </si>
  <si>
    <t>Культура</t>
  </si>
  <si>
    <t>Дорожное хозяйство (дорожные фонды)</t>
  </si>
  <si>
    <t>Транспорт</t>
  </si>
  <si>
    <t>Субвенции на 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указанной  государственной аттестации,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 – всего,</t>
  </si>
  <si>
    <t>Субсидии на поддержку творческой деятельности и техническое оснащение детских и кукольных театров – всего,</t>
  </si>
  <si>
    <t>Субвенции на 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 – всего,</t>
  </si>
  <si>
    <t>0105</t>
  </si>
  <si>
    <t>0412</t>
  </si>
  <si>
    <t>0502</t>
  </si>
  <si>
    <t>0503</t>
  </si>
  <si>
    <t>0800</t>
  </si>
  <si>
    <t>0801</t>
  </si>
  <si>
    <t>Субвенции на осуществление отдельных государственных полномочий Краснодарского края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</si>
  <si>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Субвенции на 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образования, – всего,</t>
  </si>
  <si>
    <t>Субвенции на 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края, – всего,</t>
  </si>
  <si>
    <t>Субвенции на осуществление управленческих функций органами местного самоуправления по реализации отдельных государственных полномочий по поддержке сельскохозяйственного производства в Краснодарском крае</t>
  </si>
  <si>
    <t>Субвенции на 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</si>
  <si>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2.10.</t>
  </si>
  <si>
    <t>Субсидии на реализацию мероприятий по организации отдыха детей в профильных лагерях, организованных муниципальными образовательными организациями, осуществляющими организацию отдыха и оздоровления обучающихся в каникулярное время с дневным пребыванием с обязательной организацией их питания</t>
  </si>
  <si>
    <t xml:space="preserve">                                                             «ПРИЛОЖЕНИЕ № 22</t>
  </si>
  <si>
    <t xml:space="preserve">                                                             от 13.12.2018  № 65 п. 17</t>
  </si>
  <si>
    <t>»</t>
  </si>
  <si>
    <t>Профессиональная подготовка, переподготовка и повышение квалификации</t>
  </si>
  <si>
    <t>2.11.</t>
  </si>
  <si>
    <t>Субсидии на капитальный ремонт и ремонт автомобильных дорог общего пользования местного значения</t>
  </si>
  <si>
    <t>2.12.</t>
  </si>
  <si>
    <t>Субсидии на содержание автомобильных дорог общего пользования местного значения городских округов</t>
  </si>
  <si>
    <t>2.13.</t>
  </si>
  <si>
    <t>2.14.</t>
  </si>
  <si>
    <t>Субсидии на 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</t>
  </si>
  <si>
    <t>2.15.</t>
  </si>
  <si>
    <t>0705</t>
  </si>
  <si>
    <t>Субвенции на осуществление отдельных государственных полно-мочий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хара-ктера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</si>
  <si>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Субсидии на водоотведение населённых пунктов</t>
  </si>
  <si>
    <t>Субсидии на государственную поддержку отрасли культуры – всего,</t>
  </si>
  <si>
    <t>Субсидии на строительство (реконструкцию) объектов социальной инфраструктуры в рамках реализации проектов по развитию территорий, предусматривающих строительство жилья</t>
  </si>
  <si>
    <t>(тыс. рублей)</t>
  </si>
  <si>
    <t>2.16.</t>
  </si>
  <si>
    <t>Субсидии на создание условий для предоставления транспортных услуг населению и организацию транспортного обслуживания населения в границах муниципального образования</t>
  </si>
  <si>
    <r>
      <t xml:space="preserve">Субсидии на мероприятия государственной программы Краснодарского края </t>
    </r>
    <r>
      <rPr>
        <sz val="12"/>
        <rFont val="Calibri"/>
        <family val="2"/>
        <charset val="204"/>
      </rPr>
      <t>«</t>
    </r>
    <r>
      <rPr>
        <sz val="12"/>
        <rFont val="Times New Roman"/>
        <family val="1"/>
        <charset val="204"/>
      </rPr>
      <t>Доступная среда</t>
    </r>
    <r>
      <rPr>
        <sz val="12"/>
        <rFont val="Calibri"/>
        <family val="2"/>
        <charset val="204"/>
      </rPr>
      <t xml:space="preserve">» – </t>
    </r>
    <r>
      <rPr>
        <sz val="12"/>
        <rFont val="Times New Roman"/>
        <family val="1"/>
        <charset val="204"/>
      </rPr>
      <t>всего,</t>
    </r>
  </si>
  <si>
    <t>2.17.</t>
  </si>
  <si>
    <t xml:space="preserve">Субсидии на дополнительную помощь местным бюджетам для решения социально значимых вопросов местного значения – всего, </t>
  </si>
  <si>
    <t>Защита населения и территории от чрезвычайных ситуаций природного и техногенного характера, гражданская оборона</t>
  </si>
  <si>
    <t>Связь и информатика</t>
  </si>
  <si>
    <t>Жилищное хозяйство</t>
  </si>
  <si>
    <t>Благоустройство</t>
  </si>
  <si>
    <t>3.</t>
  </si>
  <si>
    <t xml:space="preserve">Расходы за счёт иных межбюджетных трансфертов – всего, </t>
  </si>
  <si>
    <t>3.1.</t>
  </si>
  <si>
    <r>
      <t xml:space="preserve">Иные межбюджетные трансферты на финансовое обеспечение дорожной деятельности в рамках реализации национального проекта </t>
    </r>
    <r>
      <rPr>
        <sz val="12"/>
        <color indexed="8"/>
        <rFont val="Calibri"/>
        <family val="2"/>
        <charset val="204"/>
      </rPr>
      <t>«</t>
    </r>
    <r>
      <rPr>
        <sz val="12"/>
        <color indexed="8"/>
        <rFont val="Times New Roman"/>
        <family val="1"/>
        <charset val="204"/>
      </rPr>
      <t>Безопасные и качественные автомобильные дороги</t>
    </r>
    <r>
      <rPr>
        <sz val="12"/>
        <color indexed="8"/>
        <rFont val="Calibri"/>
        <family val="2"/>
        <charset val="204"/>
      </rPr>
      <t>»</t>
    </r>
    <r>
      <rPr>
        <sz val="12"/>
        <color indexed="8"/>
        <rFont val="Times New Roman"/>
        <family val="1"/>
        <charset val="204"/>
      </rPr>
      <t xml:space="preserve"> – всего, </t>
    </r>
  </si>
  <si>
    <t>0410</t>
  </si>
  <si>
    <t>0501</t>
  </si>
  <si>
    <t>Субвенции на осуществление отдельных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родителей, в соответствии с Законом Краснодарского края «Об обеспечении дополнительных гарантий прав на имущество и жилое помещение детей-сирот и детей, оставшихся без попечения родителей, в Краснодарском крае» – всего,</t>
  </si>
  <si>
    <t>Субсидии на реализацию мероприятий по обеспечению жильём молодых семей – всего,</t>
  </si>
  <si>
    <t>2.18.</t>
  </si>
  <si>
    <t xml:space="preserve">Субсидии на обновление материально-технической базы для формирования у обучающихся современных технологических и гуманитарных навыков – всего, </t>
  </si>
  <si>
    <t>2.19.</t>
  </si>
  <si>
    <r>
      <t xml:space="preserve">Субсидии на реализацию мероприятий государственной программы Краснодарского края </t>
    </r>
    <r>
      <rPr>
        <sz val="12"/>
        <rFont val="Calibri"/>
        <family val="2"/>
        <charset val="204"/>
      </rPr>
      <t>«</t>
    </r>
    <r>
      <rPr>
        <sz val="12"/>
        <rFont val="Times New Roman"/>
        <family val="1"/>
        <charset val="204"/>
      </rPr>
      <t>Развитие образования</t>
    </r>
    <r>
      <rPr>
        <sz val="12"/>
        <rFont val="Calibri"/>
        <family val="2"/>
        <charset val="204"/>
      </rPr>
      <t xml:space="preserve">» – всего, </t>
    </r>
  </si>
  <si>
    <t>2.20.</t>
  </si>
  <si>
    <t xml:space="preserve">Субсидии на развитие общественной инфраструктуры муниципального значения – всего, </t>
  </si>
  <si>
    <t>2.21.</t>
  </si>
  <si>
    <t xml:space="preserve">Субсидии на создание в общеобразовательных организациях, расположенных в сельской местности, условий для занятий физической культурой и спортом – всего, </t>
  </si>
  <si>
    <t>3.2.</t>
  </si>
  <si>
    <t>Иные межбюджетные трансферты на 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 – всего,</t>
  </si>
  <si>
    <t xml:space="preserve">                                                               ПРИЛОЖЕНИЕ № 16</t>
  </si>
  <si>
    <t xml:space="preserve">                                                             от 25.04.2019 № 73 п. 3</t>
  </si>
  <si>
    <t>за счёт средств, передаваемых из краевого бюджета в 2019 году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соответствии с Законом Краснодарского края «О краевом бюджете  на 2019 год и на плановый период 2020 и 2021 годов»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</si>
</sst>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#,##0.0"/>
  </numFmts>
  <fonts count="18" x14ac:knownFonts="1"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2"/>
      <name val="Calibri"/>
      <family val="2"/>
      <charset val="204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5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5"/>
      <name val="Calibri"/>
      <family val="2"/>
      <charset val="204"/>
      <scheme val="minor"/>
    </font>
    <font>
      <b/>
      <sz val="15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2" fillId="0" borderId="0" xfId="1" applyNumberFormat="1" applyFont="1" applyFill="1" applyAlignment="1" applyProtection="1">
      <protection hidden="1"/>
    </xf>
    <xf numFmtId="0" fontId="2" fillId="0" borderId="1" xfId="1" applyNumberFormat="1" applyFont="1" applyFill="1" applyBorder="1" applyAlignment="1" applyProtection="1">
      <alignment horizontal="right"/>
      <protection hidden="1"/>
    </xf>
    <xf numFmtId="0" fontId="5" fillId="0" borderId="0" xfId="1" applyNumberFormat="1" applyFont="1" applyFill="1" applyAlignment="1" applyProtection="1">
      <protection hidden="1"/>
    </xf>
    <xf numFmtId="0" fontId="2" fillId="0" borderId="6" xfId="1" applyNumberFormat="1" applyFont="1" applyFill="1" applyBorder="1" applyAlignment="1" applyProtection="1">
      <alignment horizontal="center" vertical="top"/>
      <protection hidden="1"/>
    </xf>
    <xf numFmtId="164" fontId="2" fillId="0" borderId="7" xfId="1" applyNumberFormat="1" applyFont="1" applyFill="1" applyBorder="1" applyAlignment="1" applyProtection="1">
      <alignment horizontal="center" vertical="justify"/>
      <protection hidden="1"/>
    </xf>
    <xf numFmtId="0" fontId="2" fillId="0" borderId="6" xfId="1" applyNumberFormat="1" applyFont="1" applyFill="1" applyBorder="1" applyAlignment="1" applyProtection="1">
      <alignment horizontal="center" vertical="justify"/>
      <protection hidden="1"/>
    </xf>
    <xf numFmtId="49" fontId="2" fillId="0" borderId="7" xfId="1" applyNumberFormat="1" applyFont="1" applyFill="1" applyBorder="1" applyAlignment="1" applyProtection="1">
      <alignment horizontal="center" vertical="justify"/>
      <protection hidden="1"/>
    </xf>
    <xf numFmtId="0" fontId="2" fillId="0" borderId="8" xfId="1" applyNumberFormat="1" applyFont="1" applyFill="1" applyBorder="1" applyAlignment="1" applyProtection="1">
      <alignment horizontal="center" vertical="justify"/>
      <protection hidden="1"/>
    </xf>
    <xf numFmtId="0" fontId="2" fillId="0" borderId="9" xfId="1" applyNumberFormat="1" applyFont="1" applyFill="1" applyBorder="1" applyAlignment="1" applyProtection="1">
      <alignment horizontal="center" vertical="justify"/>
      <protection hidden="1"/>
    </xf>
    <xf numFmtId="0" fontId="2" fillId="0" borderId="7" xfId="1" applyNumberFormat="1" applyFont="1" applyFill="1" applyBorder="1" applyAlignment="1" applyProtection="1">
      <alignment horizontal="justify" wrapText="1"/>
      <protection hidden="1"/>
    </xf>
    <xf numFmtId="165" fontId="2" fillId="0" borderId="13" xfId="1" applyNumberFormat="1" applyFont="1" applyFill="1" applyBorder="1" applyAlignment="1" applyProtection="1">
      <protection hidden="1"/>
    </xf>
    <xf numFmtId="0" fontId="3" fillId="0" borderId="0" xfId="1" applyNumberFormat="1" applyFont="1" applyFill="1" applyAlignment="1" applyProtection="1">
      <alignment horizontal="center" vertical="center" wrapText="1"/>
      <protection hidden="1"/>
    </xf>
    <xf numFmtId="0" fontId="5" fillId="0" borderId="0" xfId="1" applyNumberFormat="1" applyFont="1" applyFill="1" applyAlignment="1" applyProtection="1">
      <alignment horizontal="center"/>
      <protection hidden="1"/>
    </xf>
    <xf numFmtId="0" fontId="4" fillId="0" borderId="7" xfId="0" applyFont="1" applyFill="1" applyBorder="1"/>
    <xf numFmtId="49" fontId="4" fillId="0" borderId="7" xfId="0" applyNumberFormat="1" applyFont="1" applyFill="1" applyBorder="1" applyAlignment="1">
      <alignment horizontal="center"/>
    </xf>
    <xf numFmtId="165" fontId="4" fillId="0" borderId="7" xfId="0" applyNumberFormat="1" applyFont="1" applyFill="1" applyBorder="1"/>
    <xf numFmtId="0" fontId="2" fillId="0" borderId="7" xfId="0" applyFont="1" applyFill="1" applyBorder="1"/>
    <xf numFmtId="165" fontId="2" fillId="0" borderId="7" xfId="0" applyNumberFormat="1" applyFont="1" applyFill="1" applyBorder="1"/>
    <xf numFmtId="49" fontId="2" fillId="0" borderId="7" xfId="0" applyNumberFormat="1" applyFont="1" applyFill="1" applyBorder="1" applyAlignment="1">
      <alignment horizontal="center" vertical="justify"/>
    </xf>
    <xf numFmtId="0" fontId="7" fillId="0" borderId="0" xfId="0" applyFont="1" applyFill="1"/>
    <xf numFmtId="0" fontId="6" fillId="0" borderId="0" xfId="0" applyFont="1" applyFill="1"/>
    <xf numFmtId="0" fontId="2" fillId="0" borderId="3" xfId="1" applyFont="1" applyFill="1" applyBorder="1" applyAlignment="1" applyProtection="1">
      <alignment horizontal="center" vertical="center" wrapText="1"/>
      <protection hidden="1"/>
    </xf>
    <xf numFmtId="49" fontId="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2" xfId="1" applyFont="1" applyFill="1" applyBorder="1" applyAlignment="1" applyProtection="1">
      <alignment horizontal="center" vertical="center" wrapText="1"/>
      <protection hidden="1"/>
    </xf>
    <xf numFmtId="49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4" xfId="1" applyNumberFormat="1" applyFont="1" applyFill="1" applyBorder="1" applyAlignment="1" applyProtection="1">
      <alignment horizontal="center" vertical="top"/>
      <protection hidden="1"/>
    </xf>
    <xf numFmtId="164" fontId="4" fillId="0" borderId="5" xfId="1" applyNumberFormat="1" applyFont="1" applyFill="1" applyBorder="1" applyAlignment="1" applyProtection="1">
      <alignment horizontal="center" vertical="justify"/>
      <protection hidden="1"/>
    </xf>
    <xf numFmtId="0" fontId="4" fillId="0" borderId="5" xfId="1" applyNumberFormat="1" applyFont="1" applyFill="1" applyBorder="1" applyAlignment="1" applyProtection="1">
      <alignment horizontal="justify" wrapText="1"/>
      <protection hidden="1"/>
    </xf>
    <xf numFmtId="165" fontId="4" fillId="0" borderId="14" xfId="1" applyNumberFormat="1" applyFont="1" applyFill="1" applyBorder="1" applyAlignment="1" applyProtection="1">
      <protection hidden="1"/>
    </xf>
    <xf numFmtId="0" fontId="2" fillId="0" borderId="7" xfId="0" applyFont="1" applyFill="1" applyBorder="1" applyAlignment="1">
      <alignment horizontal="justify" wrapText="1"/>
    </xf>
    <xf numFmtId="165" fontId="2" fillId="0" borderId="13" xfId="0" applyNumberFormat="1" applyFont="1" applyFill="1" applyBorder="1" applyAlignment="1">
      <alignment horizontal="right" wrapText="1"/>
    </xf>
    <xf numFmtId="0" fontId="4" fillId="0" borderId="6" xfId="1" applyNumberFormat="1" applyFont="1" applyFill="1" applyBorder="1" applyAlignment="1" applyProtection="1">
      <alignment horizontal="center" vertical="justify"/>
      <protection hidden="1"/>
    </xf>
    <xf numFmtId="164" fontId="4" fillId="0" borderId="7" xfId="1" applyNumberFormat="1" applyFont="1" applyFill="1" applyBorder="1" applyAlignment="1" applyProtection="1">
      <alignment horizontal="center" vertical="justify"/>
      <protection hidden="1"/>
    </xf>
    <xf numFmtId="0" fontId="4" fillId="0" borderId="7" xfId="1" applyNumberFormat="1" applyFont="1" applyFill="1" applyBorder="1" applyAlignment="1" applyProtection="1">
      <alignment horizontal="justify" wrapText="1"/>
      <protection hidden="1"/>
    </xf>
    <xf numFmtId="165" fontId="4" fillId="0" borderId="13" xfId="1" applyNumberFormat="1" applyFont="1" applyFill="1" applyBorder="1" applyAlignment="1" applyProtection="1">
      <protection hidden="1"/>
    </xf>
    <xf numFmtId="0" fontId="2" fillId="0" borderId="6" xfId="0" applyFont="1" applyFill="1" applyBorder="1" applyAlignment="1">
      <alignment horizontal="center" vertical="justify"/>
    </xf>
    <xf numFmtId="164" fontId="2" fillId="0" borderId="7" xfId="0" applyNumberFormat="1" applyFont="1" applyFill="1" applyBorder="1" applyAlignment="1">
      <alignment horizontal="center" vertical="justify"/>
    </xf>
    <xf numFmtId="0" fontId="2" fillId="0" borderId="0" xfId="0" applyFont="1" applyFill="1"/>
    <xf numFmtId="0" fontId="2" fillId="0" borderId="7" xfId="0" applyFont="1" applyFill="1" applyBorder="1" applyAlignment="1">
      <alignment horizontal="left" wrapText="1"/>
    </xf>
    <xf numFmtId="0" fontId="4" fillId="0" borderId="9" xfId="1" applyNumberFormat="1" applyFont="1" applyFill="1" applyBorder="1" applyAlignment="1" applyProtection="1">
      <alignment horizontal="justify" wrapText="1"/>
      <protection hidden="1"/>
    </xf>
    <xf numFmtId="165" fontId="4" fillId="0" borderId="15" xfId="1" applyNumberFormat="1" applyFont="1" applyFill="1" applyBorder="1" applyAlignment="1" applyProtection="1">
      <protection hidden="1"/>
    </xf>
    <xf numFmtId="0" fontId="6" fillId="0" borderId="10" xfId="0" applyFont="1" applyFill="1" applyBorder="1"/>
    <xf numFmtId="0" fontId="6" fillId="0" borderId="0" xfId="0" applyFont="1" applyFill="1" applyBorder="1"/>
    <xf numFmtId="0" fontId="9" fillId="0" borderId="11" xfId="0" applyFont="1" applyFill="1" applyBorder="1"/>
    <xf numFmtId="165" fontId="9" fillId="0" borderId="11" xfId="0" applyNumberFormat="1" applyFont="1" applyFill="1" applyBorder="1"/>
    <xf numFmtId="165" fontId="9" fillId="0" borderId="16" xfId="0" applyNumberFormat="1" applyFont="1" applyFill="1" applyBorder="1"/>
    <xf numFmtId="0" fontId="9" fillId="0" borderId="0" xfId="0" applyFont="1" applyFill="1"/>
    <xf numFmtId="0" fontId="10" fillId="0" borderId="0" xfId="0" applyFont="1" applyFill="1"/>
    <xf numFmtId="0" fontId="6" fillId="0" borderId="12" xfId="0" applyFont="1" applyFill="1" applyBorder="1"/>
    <xf numFmtId="0" fontId="2" fillId="0" borderId="17" xfId="0" applyFont="1" applyFill="1" applyBorder="1" applyAlignment="1">
      <alignment horizontal="center" vertical="justify"/>
    </xf>
    <xf numFmtId="164" fontId="2" fillId="0" borderId="12" xfId="0" applyNumberFormat="1" applyFont="1" applyFill="1" applyBorder="1" applyAlignment="1">
      <alignment horizontal="center" vertical="justify"/>
    </xf>
    <xf numFmtId="0" fontId="2" fillId="0" borderId="12" xfId="0" applyFont="1" applyFill="1" applyBorder="1" applyAlignment="1">
      <alignment horizontal="justify" wrapText="1"/>
    </xf>
    <xf numFmtId="165" fontId="2" fillId="0" borderId="18" xfId="0" applyNumberFormat="1" applyFont="1" applyFill="1" applyBorder="1" applyAlignment="1">
      <alignment horizontal="right" wrapText="1"/>
    </xf>
    <xf numFmtId="0" fontId="12" fillId="0" borderId="0" xfId="0" applyFont="1"/>
    <xf numFmtId="0" fontId="2" fillId="0" borderId="7" xfId="1" applyNumberFormat="1" applyFont="1" applyFill="1" applyBorder="1" applyAlignment="1" applyProtection="1">
      <alignment horizontal="justify" vertical="top" wrapText="1"/>
      <protection hidden="1"/>
    </xf>
    <xf numFmtId="0" fontId="2" fillId="0" borderId="12" xfId="1" applyNumberFormat="1" applyFont="1" applyFill="1" applyBorder="1" applyAlignment="1" applyProtection="1">
      <alignment horizontal="justify" vertical="top" wrapText="1"/>
      <protection hidden="1"/>
    </xf>
    <xf numFmtId="0" fontId="2" fillId="0" borderId="0" xfId="1" applyNumberFormat="1" applyFont="1" applyFill="1" applyAlignment="1" applyProtection="1">
      <alignment horizontal="right"/>
      <protection hidden="1"/>
    </xf>
    <xf numFmtId="165" fontId="6" fillId="0" borderId="0" xfId="0" applyNumberFormat="1" applyFont="1" applyFill="1" applyBorder="1"/>
    <xf numFmtId="164" fontId="2" fillId="0" borderId="12" xfId="1" applyNumberFormat="1" applyFont="1" applyFill="1" applyBorder="1" applyAlignment="1" applyProtection="1">
      <alignment horizontal="center" vertical="justify"/>
      <protection hidden="1"/>
    </xf>
    <xf numFmtId="0" fontId="2" fillId="0" borderId="12" xfId="1" applyNumberFormat="1" applyFont="1" applyFill="1" applyBorder="1" applyAlignment="1" applyProtection="1">
      <alignment horizontal="justify" wrapText="1"/>
      <protection hidden="1"/>
    </xf>
    <xf numFmtId="0" fontId="4" fillId="0" borderId="6" xfId="0" applyFont="1" applyBorder="1" applyAlignment="1">
      <alignment horizontal="center" vertical="justify"/>
    </xf>
    <xf numFmtId="0" fontId="15" fillId="0" borderId="7" xfId="0" applyFont="1" applyFill="1" applyBorder="1" applyAlignment="1">
      <alignment horizontal="left" vertical="top" wrapText="1"/>
    </xf>
    <xf numFmtId="0" fontId="15" fillId="0" borderId="7" xfId="0" applyFont="1" applyFill="1" applyBorder="1" applyAlignment="1">
      <alignment horizontal="justify" wrapText="1"/>
    </xf>
    <xf numFmtId="0" fontId="16" fillId="0" borderId="7" xfId="0" applyFont="1" applyFill="1" applyBorder="1" applyAlignment="1">
      <alignment horizontal="justify" wrapText="1"/>
    </xf>
    <xf numFmtId="0" fontId="2" fillId="0" borderId="6" xfId="0" applyFont="1" applyBorder="1" applyAlignment="1">
      <alignment horizontal="center" vertical="justify"/>
    </xf>
    <xf numFmtId="164" fontId="2" fillId="0" borderId="7" xfId="0" applyNumberFormat="1" applyFont="1" applyBorder="1" applyAlignment="1">
      <alignment horizontal="center" vertical="justify"/>
    </xf>
    <xf numFmtId="0" fontId="2" fillId="0" borderId="7" xfId="0" applyFont="1" applyFill="1" applyBorder="1" applyAlignment="1">
      <alignment vertical="top" wrapText="1"/>
    </xf>
    <xf numFmtId="0" fontId="2" fillId="0" borderId="7" xfId="0" applyFont="1" applyBorder="1" applyAlignment="1">
      <alignment horizontal="justify" wrapText="1"/>
    </xf>
    <xf numFmtId="49" fontId="2" fillId="0" borderId="7" xfId="0" applyNumberFormat="1" applyFont="1" applyFill="1" applyBorder="1" applyAlignment="1">
      <alignment horizontal="center"/>
    </xf>
    <xf numFmtId="165" fontId="4" fillId="0" borderId="18" xfId="0" applyNumberFormat="1" applyFont="1" applyFill="1" applyBorder="1" applyAlignment="1">
      <alignment horizontal="right" wrapText="1"/>
    </xf>
    <xf numFmtId="17" fontId="2" fillId="0" borderId="17" xfId="0" applyNumberFormat="1" applyFont="1" applyFill="1" applyBorder="1" applyAlignment="1">
      <alignment horizontal="center" vertical="justify"/>
    </xf>
    <xf numFmtId="0" fontId="2" fillId="0" borderId="17" xfId="0" applyFont="1" applyBorder="1" applyAlignment="1">
      <alignment horizontal="center" vertical="justify"/>
    </xf>
    <xf numFmtId="164" fontId="2" fillId="0" borderId="12" xfId="0" applyNumberFormat="1" applyFont="1" applyBorder="1" applyAlignment="1">
      <alignment horizontal="center" vertical="justify"/>
    </xf>
    <xf numFmtId="0" fontId="2" fillId="0" borderId="12" xfId="0" applyFont="1" applyBorder="1" applyAlignment="1">
      <alignment horizontal="justify" wrapText="1"/>
    </xf>
    <xf numFmtId="0" fontId="11" fillId="0" borderId="0" xfId="1" applyNumberFormat="1" applyFont="1" applyFill="1" applyAlignment="1" applyProtection="1">
      <alignment horizontal="center"/>
      <protection hidden="1"/>
    </xf>
    <xf numFmtId="0" fontId="13" fillId="0" borderId="0" xfId="0" applyFont="1" applyFill="1" applyAlignment="1">
      <alignment horizontal="center"/>
    </xf>
    <xf numFmtId="0" fontId="14" fillId="0" borderId="0" xfId="1" applyNumberFormat="1" applyFont="1" applyFill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86"/>
  <sheetViews>
    <sheetView tabSelected="1" view="pageBreakPreview" zoomScaleNormal="100" zoomScaleSheetLayoutView="100" workbookViewId="0">
      <selection activeCell="C15" sqref="C15"/>
    </sheetView>
  </sheetViews>
  <sheetFormatPr defaultRowHeight="15" outlineLevelRow="1" x14ac:dyDescent="0.25"/>
  <cols>
    <col min="1" max="1" width="5.42578125" style="21" customWidth="1"/>
    <col min="2" max="2" width="6.28515625" style="21" customWidth="1"/>
    <col min="3" max="3" width="65" style="21" customWidth="1"/>
    <col min="4" max="4" width="13.42578125" style="21" bestFit="1" customWidth="1"/>
    <col min="5" max="5" width="3.140625" style="21" customWidth="1"/>
    <col min="6" max="16384" width="9.140625" style="21"/>
  </cols>
  <sheetData>
    <row r="1" spans="1:4" ht="19.5" x14ac:dyDescent="0.3">
      <c r="C1" s="75" t="s">
        <v>165</v>
      </c>
      <c r="D1" s="75"/>
    </row>
    <row r="2" spans="1:4" ht="19.5" x14ac:dyDescent="0.3">
      <c r="C2" s="75" t="s">
        <v>66</v>
      </c>
      <c r="D2" s="75"/>
    </row>
    <row r="3" spans="1:4" ht="19.5" x14ac:dyDescent="0.3">
      <c r="C3" s="75" t="s">
        <v>58</v>
      </c>
      <c r="D3" s="75"/>
    </row>
    <row r="4" spans="1:4" ht="19.5" x14ac:dyDescent="0.3">
      <c r="C4" s="75" t="s">
        <v>166</v>
      </c>
      <c r="D4" s="75"/>
    </row>
    <row r="5" spans="1:4" ht="19.5" customHeight="1" x14ac:dyDescent="0.25"/>
    <row r="6" spans="1:4" s="20" customFormat="1" ht="19.5" outlineLevel="1" x14ac:dyDescent="0.3">
      <c r="A6" s="3"/>
      <c r="B6" s="3"/>
      <c r="C6" s="75" t="s">
        <v>120</v>
      </c>
      <c r="D6" s="76"/>
    </row>
    <row r="7" spans="1:4" s="20" customFormat="1" ht="19.5" outlineLevel="1" x14ac:dyDescent="0.3">
      <c r="A7" s="3"/>
      <c r="B7" s="3"/>
      <c r="C7" s="75" t="s">
        <v>66</v>
      </c>
      <c r="D7" s="75"/>
    </row>
    <row r="8" spans="1:4" s="20" customFormat="1" ht="19.5" outlineLevel="1" x14ac:dyDescent="0.3">
      <c r="A8" s="3"/>
      <c r="B8" s="3"/>
      <c r="C8" s="75" t="s">
        <v>58</v>
      </c>
      <c r="D8" s="75"/>
    </row>
    <row r="9" spans="1:4" s="20" customFormat="1" ht="19.5" outlineLevel="1" x14ac:dyDescent="0.3">
      <c r="A9" s="3"/>
      <c r="B9" s="3"/>
      <c r="C9" s="75" t="s">
        <v>121</v>
      </c>
      <c r="D9" s="75"/>
    </row>
    <row r="10" spans="1:4" s="20" customFormat="1" ht="18.75" outlineLevel="1" x14ac:dyDescent="0.3">
      <c r="A10" s="3"/>
      <c r="B10" s="3"/>
      <c r="C10" s="13"/>
      <c r="D10" s="13"/>
    </row>
    <row r="11" spans="1:4" s="20" customFormat="1" ht="18.75" outlineLevel="1" x14ac:dyDescent="0.3">
      <c r="A11" s="3"/>
      <c r="B11" s="3"/>
      <c r="C11" s="13"/>
      <c r="D11" s="13"/>
    </row>
    <row r="12" spans="1:4" s="20" customFormat="1" ht="18.75" outlineLevel="1" x14ac:dyDescent="0.3">
      <c r="A12" s="3"/>
      <c r="B12" s="3"/>
      <c r="C12" s="3"/>
      <c r="D12" s="3"/>
    </row>
    <row r="13" spans="1:4" ht="18.75" customHeight="1" outlineLevel="1" x14ac:dyDescent="0.25">
      <c r="A13" s="77" t="s">
        <v>41</v>
      </c>
      <c r="B13" s="77"/>
      <c r="C13" s="77"/>
      <c r="D13" s="77"/>
    </row>
    <row r="14" spans="1:4" ht="79.5" customHeight="1" outlineLevel="1" x14ac:dyDescent="0.25">
      <c r="A14" s="77" t="s">
        <v>167</v>
      </c>
      <c r="B14" s="77"/>
      <c r="C14" s="77"/>
      <c r="D14" s="77"/>
    </row>
    <row r="15" spans="1:4" s="20" customFormat="1" ht="18.75" x14ac:dyDescent="0.3">
      <c r="A15" s="12"/>
      <c r="B15" s="12"/>
      <c r="C15" s="12"/>
      <c r="D15" s="12"/>
    </row>
    <row r="16" spans="1:4" s="20" customFormat="1" ht="15" customHeight="1" x14ac:dyDescent="0.3">
      <c r="A16" s="3"/>
      <c r="B16" s="3"/>
      <c r="C16" s="3"/>
      <c r="D16" s="3"/>
    </row>
    <row r="17" spans="1:4" ht="15" customHeight="1" x14ac:dyDescent="0.25">
      <c r="A17" s="1"/>
      <c r="B17" s="1"/>
      <c r="C17" s="2"/>
      <c r="D17" s="57" t="s">
        <v>137</v>
      </c>
    </row>
    <row r="18" spans="1:4" ht="34.5" customHeight="1" x14ac:dyDescent="0.25">
      <c r="A18" s="22" t="s">
        <v>0</v>
      </c>
      <c r="B18" s="23" t="s">
        <v>1</v>
      </c>
      <c r="C18" s="22" t="s">
        <v>2</v>
      </c>
      <c r="D18" s="24" t="s">
        <v>3</v>
      </c>
    </row>
    <row r="19" spans="1:4" ht="15.75" x14ac:dyDescent="0.25">
      <c r="A19" s="24">
        <v>1</v>
      </c>
      <c r="B19" s="25">
        <v>2</v>
      </c>
      <c r="C19" s="24">
        <v>3</v>
      </c>
      <c r="D19" s="24">
        <v>4</v>
      </c>
    </row>
    <row r="20" spans="1:4" ht="18.75" customHeight="1" x14ac:dyDescent="0.25">
      <c r="A20" s="26" t="s">
        <v>4</v>
      </c>
      <c r="B20" s="27" t="s">
        <v>5</v>
      </c>
      <c r="C20" s="28" t="s">
        <v>78</v>
      </c>
      <c r="D20" s="29">
        <f>D22+D26+D27+D28+D29+D30+D34+D35+D36+D40+D41+D42+D43+D44+D45+D46+D47+D48+D54+D55+D56+D60+D61+D62+D68+D72+D76+D77</f>
        <v>8026123.6999999993</v>
      </c>
    </row>
    <row r="21" spans="1:4" ht="15.75" x14ac:dyDescent="0.25">
      <c r="A21" s="4" t="s">
        <v>5</v>
      </c>
      <c r="B21" s="5" t="s">
        <v>5</v>
      </c>
      <c r="C21" s="10" t="s">
        <v>6</v>
      </c>
      <c r="D21" s="11" t="s">
        <v>5</v>
      </c>
    </row>
    <row r="22" spans="1:4" ht="111" customHeight="1" x14ac:dyDescent="0.25">
      <c r="A22" s="6" t="s">
        <v>7</v>
      </c>
      <c r="B22" s="5" t="s">
        <v>5</v>
      </c>
      <c r="C22" s="30" t="s">
        <v>65</v>
      </c>
      <c r="D22" s="31">
        <f>D24+D25</f>
        <v>3937.3</v>
      </c>
    </row>
    <row r="23" spans="1:4" ht="15.75" x14ac:dyDescent="0.25">
      <c r="A23" s="6" t="s">
        <v>5</v>
      </c>
      <c r="B23" s="5" t="s">
        <v>5</v>
      </c>
      <c r="C23" s="10" t="s">
        <v>6</v>
      </c>
      <c r="D23" s="11" t="s">
        <v>5</v>
      </c>
    </row>
    <row r="24" spans="1:4" ht="18" customHeight="1" x14ac:dyDescent="0.25">
      <c r="A24" s="6"/>
      <c r="B24" s="5">
        <v>703</v>
      </c>
      <c r="C24" s="10" t="s">
        <v>37</v>
      </c>
      <c r="D24" s="11">
        <v>2005</v>
      </c>
    </row>
    <row r="25" spans="1:4" ht="18" customHeight="1" x14ac:dyDescent="0.25">
      <c r="A25" s="6"/>
      <c r="B25" s="5">
        <v>1101</v>
      </c>
      <c r="C25" s="10" t="s">
        <v>22</v>
      </c>
      <c r="D25" s="11">
        <v>1932.3</v>
      </c>
    </row>
    <row r="26" spans="1:4" ht="47.25" x14ac:dyDescent="0.25">
      <c r="A26" s="6" t="s">
        <v>9</v>
      </c>
      <c r="B26" s="5">
        <v>104</v>
      </c>
      <c r="C26" s="30" t="s">
        <v>10</v>
      </c>
      <c r="D26" s="31">
        <v>16658</v>
      </c>
    </row>
    <row r="27" spans="1:4" ht="47.25" x14ac:dyDescent="0.25">
      <c r="A27" s="6" t="s">
        <v>79</v>
      </c>
      <c r="B27" s="5">
        <v>104</v>
      </c>
      <c r="C27" s="30" t="s">
        <v>8</v>
      </c>
      <c r="D27" s="31">
        <v>1000</v>
      </c>
    </row>
    <row r="28" spans="1:4" ht="96.75" customHeight="1" x14ac:dyDescent="0.25">
      <c r="A28" s="6" t="s">
        <v>80</v>
      </c>
      <c r="B28" s="5">
        <v>405</v>
      </c>
      <c r="C28" s="30" t="s">
        <v>61</v>
      </c>
      <c r="D28" s="31">
        <v>1390.3</v>
      </c>
    </row>
    <row r="29" spans="1:4" ht="64.5" customHeight="1" x14ac:dyDescent="0.25">
      <c r="A29" s="6" t="s">
        <v>12</v>
      </c>
      <c r="B29" s="5">
        <v>104</v>
      </c>
      <c r="C29" s="30" t="s">
        <v>116</v>
      </c>
      <c r="D29" s="31">
        <v>617.29999999999995</v>
      </c>
    </row>
    <row r="30" spans="1:4" ht="64.5" customHeight="1" x14ac:dyDescent="0.25">
      <c r="A30" s="6" t="s">
        <v>13</v>
      </c>
      <c r="B30" s="5"/>
      <c r="C30" s="30" t="s">
        <v>106</v>
      </c>
      <c r="D30" s="31">
        <f>D32+D33</f>
        <v>12373.4</v>
      </c>
    </row>
    <row r="31" spans="1:4" ht="15.75" x14ac:dyDescent="0.25">
      <c r="A31" s="6"/>
      <c r="B31" s="5"/>
      <c r="C31" s="10" t="s">
        <v>6</v>
      </c>
      <c r="D31" s="31"/>
    </row>
    <row r="32" spans="1:4" ht="18" customHeight="1" x14ac:dyDescent="0.25">
      <c r="A32" s="6"/>
      <c r="B32" s="5">
        <v>702</v>
      </c>
      <c r="C32" s="10" t="s">
        <v>21</v>
      </c>
      <c r="D32" s="31">
        <v>12190.5</v>
      </c>
    </row>
    <row r="33" spans="1:4" ht="18" customHeight="1" x14ac:dyDescent="0.25">
      <c r="A33" s="6"/>
      <c r="B33" s="5">
        <v>709</v>
      </c>
      <c r="C33" s="10" t="s">
        <v>60</v>
      </c>
      <c r="D33" s="31">
        <v>182.9</v>
      </c>
    </row>
    <row r="34" spans="1:4" ht="129" customHeight="1" x14ac:dyDescent="0.25">
      <c r="A34" s="6" t="s">
        <v>14</v>
      </c>
      <c r="B34" s="5">
        <v>104</v>
      </c>
      <c r="C34" s="30" t="s">
        <v>113</v>
      </c>
      <c r="D34" s="31">
        <v>4936.8</v>
      </c>
    </row>
    <row r="35" spans="1:4" ht="65.25" customHeight="1" x14ac:dyDescent="0.25">
      <c r="A35" s="6" t="s">
        <v>15</v>
      </c>
      <c r="B35" s="5">
        <v>309</v>
      </c>
      <c r="C35" s="30" t="s">
        <v>38</v>
      </c>
      <c r="D35" s="31">
        <v>66</v>
      </c>
    </row>
    <row r="36" spans="1:4" ht="81" customHeight="1" x14ac:dyDescent="0.25">
      <c r="A36" s="6" t="s">
        <v>16</v>
      </c>
      <c r="B36" s="5"/>
      <c r="C36" s="30" t="s">
        <v>114</v>
      </c>
      <c r="D36" s="31">
        <f>D38+D39</f>
        <v>151179.1</v>
      </c>
    </row>
    <row r="37" spans="1:4" ht="16.5" customHeight="1" x14ac:dyDescent="0.25">
      <c r="A37" s="6"/>
      <c r="B37" s="5"/>
      <c r="C37" s="10" t="s">
        <v>6</v>
      </c>
      <c r="D37" s="31"/>
    </row>
    <row r="38" spans="1:4" ht="17.25" customHeight="1" x14ac:dyDescent="0.25">
      <c r="A38" s="6"/>
      <c r="B38" s="5">
        <v>709</v>
      </c>
      <c r="C38" s="10" t="s">
        <v>60</v>
      </c>
      <c r="D38" s="31">
        <v>1962.4</v>
      </c>
    </row>
    <row r="39" spans="1:4" ht="17.25" customHeight="1" x14ac:dyDescent="0.25">
      <c r="A39" s="6"/>
      <c r="B39" s="5">
        <v>1004</v>
      </c>
      <c r="C39" s="30" t="s">
        <v>100</v>
      </c>
      <c r="D39" s="31">
        <v>149216.70000000001</v>
      </c>
    </row>
    <row r="40" spans="1:4" ht="48" customHeight="1" x14ac:dyDescent="0.25">
      <c r="A40" s="6" t="s">
        <v>17</v>
      </c>
      <c r="B40" s="5">
        <v>1006</v>
      </c>
      <c r="C40" s="30" t="s">
        <v>74</v>
      </c>
      <c r="D40" s="31">
        <v>617.29999999999995</v>
      </c>
    </row>
    <row r="41" spans="1:4" ht="48.75" customHeight="1" x14ac:dyDescent="0.25">
      <c r="A41" s="6" t="s">
        <v>18</v>
      </c>
      <c r="B41" s="5">
        <v>1006</v>
      </c>
      <c r="C41" s="30" t="s">
        <v>63</v>
      </c>
      <c r="D41" s="31">
        <v>68661.600000000006</v>
      </c>
    </row>
    <row r="42" spans="1:4" ht="95.25" customHeight="1" x14ac:dyDescent="0.25">
      <c r="A42" s="6" t="s">
        <v>81</v>
      </c>
      <c r="B42" s="5">
        <v>707</v>
      </c>
      <c r="C42" s="30" t="s">
        <v>68</v>
      </c>
      <c r="D42" s="31">
        <v>136.5</v>
      </c>
    </row>
    <row r="43" spans="1:4" ht="108.75" customHeight="1" x14ac:dyDescent="0.25">
      <c r="A43" s="6" t="s">
        <v>82</v>
      </c>
      <c r="B43" s="5">
        <v>309</v>
      </c>
      <c r="C43" s="30" t="s">
        <v>133</v>
      </c>
      <c r="D43" s="31">
        <v>66</v>
      </c>
    </row>
    <row r="44" spans="1:4" ht="94.5" x14ac:dyDescent="0.25">
      <c r="A44" s="6" t="s">
        <v>19</v>
      </c>
      <c r="B44" s="5">
        <v>1004</v>
      </c>
      <c r="C44" s="30" t="s">
        <v>69</v>
      </c>
      <c r="D44" s="31">
        <v>167525.29999999999</v>
      </c>
    </row>
    <row r="45" spans="1:4" ht="63" x14ac:dyDescent="0.25">
      <c r="A45" s="6" t="s">
        <v>20</v>
      </c>
      <c r="B45" s="5">
        <v>1004</v>
      </c>
      <c r="C45" s="30" t="s">
        <v>70</v>
      </c>
      <c r="D45" s="31">
        <v>97615.1</v>
      </c>
    </row>
    <row r="46" spans="1:4" ht="47.25" x14ac:dyDescent="0.25">
      <c r="A46" s="6" t="s">
        <v>23</v>
      </c>
      <c r="B46" s="5">
        <v>104</v>
      </c>
      <c r="C46" s="30" t="s">
        <v>11</v>
      </c>
      <c r="D46" s="31">
        <v>617.20000000000005</v>
      </c>
    </row>
    <row r="47" spans="1:4" ht="173.25" customHeight="1" x14ac:dyDescent="0.25">
      <c r="A47" s="6" t="s">
        <v>24</v>
      </c>
      <c r="B47" s="5">
        <v>1004</v>
      </c>
      <c r="C47" s="30" t="s">
        <v>117</v>
      </c>
      <c r="D47" s="31">
        <v>165</v>
      </c>
    </row>
    <row r="48" spans="1:4" ht="110.25" customHeight="1" x14ac:dyDescent="0.25">
      <c r="A48" s="6" t="s">
        <v>25</v>
      </c>
      <c r="B48" s="5"/>
      <c r="C48" s="30" t="s">
        <v>115</v>
      </c>
      <c r="D48" s="31">
        <f>D50+D51+D52+D53</f>
        <v>8050.2999999999993</v>
      </c>
    </row>
    <row r="49" spans="1:4" ht="15.75" x14ac:dyDescent="0.25">
      <c r="A49" s="6" t="s">
        <v>5</v>
      </c>
      <c r="B49" s="5" t="s">
        <v>5</v>
      </c>
      <c r="C49" s="10" t="s">
        <v>6</v>
      </c>
      <c r="D49" s="11" t="s">
        <v>5</v>
      </c>
    </row>
    <row r="50" spans="1:4" ht="18" customHeight="1" x14ac:dyDescent="0.25">
      <c r="A50" s="6"/>
      <c r="B50" s="5">
        <v>701</v>
      </c>
      <c r="C50" s="10" t="s">
        <v>43</v>
      </c>
      <c r="D50" s="11">
        <v>3212</v>
      </c>
    </row>
    <row r="51" spans="1:4" ht="18" customHeight="1" x14ac:dyDescent="0.25">
      <c r="A51" s="6"/>
      <c r="B51" s="5">
        <v>702</v>
      </c>
      <c r="C51" s="10" t="s">
        <v>21</v>
      </c>
      <c r="D51" s="11">
        <v>4432.3999999999996</v>
      </c>
    </row>
    <row r="52" spans="1:4" ht="18" customHeight="1" x14ac:dyDescent="0.25">
      <c r="A52" s="6"/>
      <c r="B52" s="5">
        <v>703</v>
      </c>
      <c r="C52" s="10" t="s">
        <v>37</v>
      </c>
      <c r="D52" s="11">
        <v>288.39999999999998</v>
      </c>
    </row>
    <row r="53" spans="1:4" ht="18" customHeight="1" x14ac:dyDescent="0.25">
      <c r="A53" s="6"/>
      <c r="B53" s="5">
        <v>709</v>
      </c>
      <c r="C53" s="10" t="s">
        <v>60</v>
      </c>
      <c r="D53" s="11">
        <v>117.5</v>
      </c>
    </row>
    <row r="54" spans="1:4" ht="63" x14ac:dyDescent="0.25">
      <c r="A54" s="6" t="s">
        <v>26</v>
      </c>
      <c r="B54" s="5">
        <v>1004</v>
      </c>
      <c r="C54" s="30" t="s">
        <v>42</v>
      </c>
      <c r="D54" s="31">
        <v>1350.8</v>
      </c>
    </row>
    <row r="55" spans="1:4" ht="78.75" x14ac:dyDescent="0.25">
      <c r="A55" s="6" t="s">
        <v>27</v>
      </c>
      <c r="B55" s="5">
        <v>1004</v>
      </c>
      <c r="C55" s="30" t="s">
        <v>62</v>
      </c>
      <c r="D55" s="31">
        <v>2067.4</v>
      </c>
    </row>
    <row r="56" spans="1:4" ht="111" customHeight="1" x14ac:dyDescent="0.25">
      <c r="A56" s="6" t="s">
        <v>28</v>
      </c>
      <c r="B56" s="5">
        <v>1004</v>
      </c>
      <c r="C56" s="30" t="s">
        <v>153</v>
      </c>
      <c r="D56" s="31">
        <f>D58+D59</f>
        <v>189998.2</v>
      </c>
    </row>
    <row r="57" spans="1:4" ht="15.75" x14ac:dyDescent="0.25">
      <c r="A57" s="6"/>
      <c r="B57" s="5"/>
      <c r="C57" s="30" t="s">
        <v>96</v>
      </c>
      <c r="D57" s="31"/>
    </row>
    <row r="58" spans="1:4" ht="15.75" x14ac:dyDescent="0.25">
      <c r="A58" s="6"/>
      <c r="B58" s="5"/>
      <c r="C58" s="30" t="s">
        <v>97</v>
      </c>
      <c r="D58" s="31">
        <v>36870.5</v>
      </c>
    </row>
    <row r="59" spans="1:4" ht="15.75" x14ac:dyDescent="0.25">
      <c r="A59" s="6"/>
      <c r="B59" s="5"/>
      <c r="C59" s="30" t="s">
        <v>98</v>
      </c>
      <c r="D59" s="31">
        <v>153127.70000000001</v>
      </c>
    </row>
    <row r="60" spans="1:4" ht="156.75" customHeight="1" x14ac:dyDescent="0.25">
      <c r="A60" s="6" t="s">
        <v>29</v>
      </c>
      <c r="B60" s="5">
        <v>1006</v>
      </c>
      <c r="C60" s="30" t="s">
        <v>34</v>
      </c>
      <c r="D60" s="31">
        <v>2117.5</v>
      </c>
    </row>
    <row r="61" spans="1:4" ht="112.5" customHeight="1" x14ac:dyDescent="0.25">
      <c r="A61" s="6" t="s">
        <v>30</v>
      </c>
      <c r="B61" s="5">
        <v>405</v>
      </c>
      <c r="C61" s="30" t="s">
        <v>64</v>
      </c>
      <c r="D61" s="31">
        <v>5854.9</v>
      </c>
    </row>
    <row r="62" spans="1:4" ht="81" customHeight="1" x14ac:dyDescent="0.25">
      <c r="A62" s="6" t="s">
        <v>31</v>
      </c>
      <c r="B62" s="5"/>
      <c r="C62" s="30" t="s">
        <v>67</v>
      </c>
      <c r="D62" s="31">
        <f>D64+D65+D67+D66</f>
        <v>7007554.2999999998</v>
      </c>
    </row>
    <row r="63" spans="1:4" ht="15.75" x14ac:dyDescent="0.25">
      <c r="A63" s="6"/>
      <c r="B63" s="5"/>
      <c r="C63" s="10" t="s">
        <v>6</v>
      </c>
      <c r="D63" s="11"/>
    </row>
    <row r="64" spans="1:4" ht="18" customHeight="1" x14ac:dyDescent="0.25">
      <c r="A64" s="6"/>
      <c r="B64" s="5">
        <v>701</v>
      </c>
      <c r="C64" s="10" t="s">
        <v>43</v>
      </c>
      <c r="D64" s="11">
        <v>3230228.3</v>
      </c>
    </row>
    <row r="65" spans="1:4" ht="18" customHeight="1" x14ac:dyDescent="0.25">
      <c r="A65" s="6"/>
      <c r="B65" s="5">
        <v>702</v>
      </c>
      <c r="C65" s="10" t="s">
        <v>21</v>
      </c>
      <c r="D65" s="11">
        <v>3761852</v>
      </c>
    </row>
    <row r="66" spans="1:4" ht="29.25" customHeight="1" x14ac:dyDescent="0.25">
      <c r="A66" s="6"/>
      <c r="B66" s="5">
        <v>705</v>
      </c>
      <c r="C66" s="10" t="s">
        <v>123</v>
      </c>
      <c r="D66" s="11">
        <v>1362.6</v>
      </c>
    </row>
    <row r="67" spans="1:4" ht="18" customHeight="1" x14ac:dyDescent="0.25">
      <c r="A67" s="6"/>
      <c r="B67" s="5">
        <v>709</v>
      </c>
      <c r="C67" s="10" t="s">
        <v>60</v>
      </c>
      <c r="D67" s="11">
        <v>14111.4</v>
      </c>
    </row>
    <row r="68" spans="1:4" ht="32.25" customHeight="1" x14ac:dyDescent="0.25">
      <c r="A68" s="6" t="s">
        <v>32</v>
      </c>
      <c r="B68" s="5"/>
      <c r="C68" s="30" t="s">
        <v>83</v>
      </c>
      <c r="D68" s="31">
        <f>D70+D71</f>
        <v>244367.59999999998</v>
      </c>
    </row>
    <row r="69" spans="1:4" ht="15.75" x14ac:dyDescent="0.25">
      <c r="A69" s="6"/>
      <c r="B69" s="5"/>
      <c r="C69" s="10" t="s">
        <v>6</v>
      </c>
      <c r="D69" s="11"/>
    </row>
    <row r="70" spans="1:4" ht="18" customHeight="1" x14ac:dyDescent="0.25">
      <c r="A70" s="6"/>
      <c r="B70" s="5">
        <v>701</v>
      </c>
      <c r="C70" s="10" t="s">
        <v>43</v>
      </c>
      <c r="D70" s="11">
        <v>193994.8</v>
      </c>
    </row>
    <row r="71" spans="1:4" ht="18" customHeight="1" x14ac:dyDescent="0.25">
      <c r="A71" s="6"/>
      <c r="B71" s="5">
        <v>702</v>
      </c>
      <c r="C71" s="10" t="s">
        <v>21</v>
      </c>
      <c r="D71" s="11">
        <v>50372.800000000003</v>
      </c>
    </row>
    <row r="72" spans="1:4" ht="144.75" customHeight="1" x14ac:dyDescent="0.25">
      <c r="A72" s="6" t="s">
        <v>33</v>
      </c>
      <c r="B72" s="5"/>
      <c r="C72" s="30" t="s">
        <v>104</v>
      </c>
      <c r="D72" s="31">
        <f>D74+D75</f>
        <v>28727.3</v>
      </c>
    </row>
    <row r="73" spans="1:4" ht="15.75" x14ac:dyDescent="0.25">
      <c r="A73" s="6"/>
      <c r="B73" s="5"/>
      <c r="C73" s="10" t="s">
        <v>6</v>
      </c>
      <c r="D73" s="31"/>
    </row>
    <row r="74" spans="1:4" ht="18" customHeight="1" x14ac:dyDescent="0.25">
      <c r="A74" s="6"/>
      <c r="B74" s="5">
        <v>702</v>
      </c>
      <c r="C74" s="10" t="s">
        <v>21</v>
      </c>
      <c r="D74" s="31">
        <v>28302.799999999999</v>
      </c>
    </row>
    <row r="75" spans="1:4" ht="18" customHeight="1" x14ac:dyDescent="0.25">
      <c r="A75" s="6"/>
      <c r="B75" s="5">
        <v>709</v>
      </c>
      <c r="C75" s="10" t="s">
        <v>60</v>
      </c>
      <c r="D75" s="31">
        <v>424.5</v>
      </c>
    </row>
    <row r="76" spans="1:4" ht="49.5" customHeight="1" x14ac:dyDescent="0.25">
      <c r="A76" s="6" t="s">
        <v>35</v>
      </c>
      <c r="B76" s="5">
        <v>105</v>
      </c>
      <c r="C76" s="30" t="s">
        <v>84</v>
      </c>
      <c r="D76" s="31">
        <v>450.9</v>
      </c>
    </row>
    <row r="77" spans="1:4" ht="48" customHeight="1" x14ac:dyDescent="0.25">
      <c r="A77" s="6" t="s">
        <v>36</v>
      </c>
      <c r="B77" s="5">
        <v>104</v>
      </c>
      <c r="C77" s="30" t="s">
        <v>85</v>
      </c>
      <c r="D77" s="31">
        <v>8022.3</v>
      </c>
    </row>
    <row r="78" spans="1:4" ht="18.75" customHeight="1" x14ac:dyDescent="0.25">
      <c r="A78" s="32" t="s">
        <v>39</v>
      </c>
      <c r="B78" s="33" t="s">
        <v>5</v>
      </c>
      <c r="C78" s="34" t="s">
        <v>86</v>
      </c>
      <c r="D78" s="35">
        <f>D80+D81+D82+D98+D83+D84+D90+D94+D99+D103+D104+D105+D106+D107+D108+D112+D113+D124+D128+D133+D137</f>
        <v>3570699.1999999993</v>
      </c>
    </row>
    <row r="79" spans="1:4" ht="15.75" x14ac:dyDescent="0.25">
      <c r="A79" s="6" t="s">
        <v>5</v>
      </c>
      <c r="B79" s="5" t="s">
        <v>5</v>
      </c>
      <c r="C79" s="10" t="s">
        <v>6</v>
      </c>
      <c r="D79" s="11" t="s">
        <v>5</v>
      </c>
    </row>
    <row r="80" spans="1:4" s="38" customFormat="1" ht="50.25" customHeight="1" x14ac:dyDescent="0.25">
      <c r="A80" s="36" t="s">
        <v>40</v>
      </c>
      <c r="B80" s="37">
        <v>707</v>
      </c>
      <c r="C80" s="30" t="s">
        <v>87</v>
      </c>
      <c r="D80" s="31">
        <v>17281.2</v>
      </c>
    </row>
    <row r="81" spans="1:4" s="38" customFormat="1" ht="46.5" customHeight="1" x14ac:dyDescent="0.25">
      <c r="A81" s="36" t="s">
        <v>72</v>
      </c>
      <c r="B81" s="37">
        <v>702</v>
      </c>
      <c r="C81" s="30" t="s">
        <v>136</v>
      </c>
      <c r="D81" s="31">
        <v>506059.5</v>
      </c>
    </row>
    <row r="82" spans="1:4" s="38" customFormat="1" ht="96.75" customHeight="1" x14ac:dyDescent="0.25">
      <c r="A82" s="36" t="s">
        <v>76</v>
      </c>
      <c r="B82" s="37">
        <v>502</v>
      </c>
      <c r="C82" s="30" t="s">
        <v>88</v>
      </c>
      <c r="D82" s="31">
        <v>28187.3</v>
      </c>
    </row>
    <row r="83" spans="1:4" s="38" customFormat="1" ht="35.25" customHeight="1" x14ac:dyDescent="0.25">
      <c r="A83" s="36" t="s">
        <v>77</v>
      </c>
      <c r="B83" s="37">
        <v>412</v>
      </c>
      <c r="C83" s="30" t="s">
        <v>91</v>
      </c>
      <c r="D83" s="31">
        <v>43896</v>
      </c>
    </row>
    <row r="84" spans="1:4" s="38" customFormat="1" ht="34.5" customHeight="1" x14ac:dyDescent="0.25">
      <c r="A84" s="36" t="s">
        <v>89</v>
      </c>
      <c r="B84" s="37"/>
      <c r="C84" s="30" t="s">
        <v>140</v>
      </c>
      <c r="D84" s="31">
        <f>D86+D87+D88+D89</f>
        <v>5049.3999999999996</v>
      </c>
    </row>
    <row r="85" spans="1:4" s="38" customFormat="1" ht="15.75" x14ac:dyDescent="0.25">
      <c r="A85" s="36"/>
      <c r="B85" s="37"/>
      <c r="C85" s="10" t="s">
        <v>6</v>
      </c>
      <c r="D85" s="31"/>
    </row>
    <row r="86" spans="1:4" s="38" customFormat="1" ht="18" customHeight="1" x14ac:dyDescent="0.25">
      <c r="A86" s="36"/>
      <c r="B86" s="37">
        <v>408</v>
      </c>
      <c r="C86" s="30" t="s">
        <v>103</v>
      </c>
      <c r="D86" s="31">
        <v>238.8</v>
      </c>
    </row>
    <row r="87" spans="1:4" s="38" customFormat="1" ht="18" customHeight="1" x14ac:dyDescent="0.25">
      <c r="A87" s="36"/>
      <c r="B87" s="37">
        <v>409</v>
      </c>
      <c r="C87" s="30" t="s">
        <v>102</v>
      </c>
      <c r="D87" s="31">
        <v>3611.7</v>
      </c>
    </row>
    <row r="88" spans="1:4" s="38" customFormat="1" ht="18" customHeight="1" x14ac:dyDescent="0.25">
      <c r="A88" s="36"/>
      <c r="B88" s="37">
        <v>709</v>
      </c>
      <c r="C88" s="10" t="s">
        <v>60</v>
      </c>
      <c r="D88" s="31">
        <v>225.4</v>
      </c>
    </row>
    <row r="89" spans="1:4" s="38" customFormat="1" ht="18" customHeight="1" x14ac:dyDescent="0.25">
      <c r="A89" s="36"/>
      <c r="B89" s="37">
        <v>801</v>
      </c>
      <c r="C89" s="30" t="s">
        <v>101</v>
      </c>
      <c r="D89" s="31">
        <v>973.5</v>
      </c>
    </row>
    <row r="90" spans="1:4" s="38" customFormat="1" ht="31.5" x14ac:dyDescent="0.25">
      <c r="A90" s="36" t="s">
        <v>90</v>
      </c>
      <c r="B90" s="37">
        <v>801</v>
      </c>
      <c r="C90" s="30" t="s">
        <v>105</v>
      </c>
      <c r="D90" s="31">
        <f>D92+D93</f>
        <v>3849.1</v>
      </c>
    </row>
    <row r="91" spans="1:4" s="38" customFormat="1" ht="15.75" x14ac:dyDescent="0.25">
      <c r="A91" s="36"/>
      <c r="B91" s="37"/>
      <c r="C91" s="30" t="s">
        <v>96</v>
      </c>
      <c r="D91" s="31"/>
    </row>
    <row r="92" spans="1:4" s="38" customFormat="1" ht="15.75" x14ac:dyDescent="0.25">
      <c r="A92" s="36"/>
      <c r="B92" s="37"/>
      <c r="C92" s="30" t="s">
        <v>97</v>
      </c>
      <c r="D92" s="31">
        <v>2925</v>
      </c>
    </row>
    <row r="93" spans="1:4" s="38" customFormat="1" ht="15.75" x14ac:dyDescent="0.25">
      <c r="A93" s="36"/>
      <c r="B93" s="37"/>
      <c r="C93" s="30" t="s">
        <v>98</v>
      </c>
      <c r="D93" s="31">
        <v>924.1</v>
      </c>
    </row>
    <row r="94" spans="1:4" s="38" customFormat="1" ht="18" customHeight="1" x14ac:dyDescent="0.25">
      <c r="A94" s="36" t="s">
        <v>92</v>
      </c>
      <c r="B94" s="37">
        <v>801</v>
      </c>
      <c r="C94" s="39" t="s">
        <v>135</v>
      </c>
      <c r="D94" s="31">
        <f>D96+D97</f>
        <v>129.30000000000001</v>
      </c>
    </row>
    <row r="95" spans="1:4" s="38" customFormat="1" ht="15.75" x14ac:dyDescent="0.25">
      <c r="A95" s="36"/>
      <c r="B95" s="37"/>
      <c r="C95" s="30" t="s">
        <v>96</v>
      </c>
      <c r="D95" s="31"/>
    </row>
    <row r="96" spans="1:4" s="38" customFormat="1" ht="15.75" x14ac:dyDescent="0.25">
      <c r="A96" s="36"/>
      <c r="B96" s="37"/>
      <c r="C96" s="30" t="s">
        <v>97</v>
      </c>
      <c r="D96" s="31">
        <v>98.4</v>
      </c>
    </row>
    <row r="97" spans="1:4" s="38" customFormat="1" ht="15.75" x14ac:dyDescent="0.25">
      <c r="A97" s="36"/>
      <c r="B97" s="37"/>
      <c r="C97" s="30" t="s">
        <v>98</v>
      </c>
      <c r="D97" s="31">
        <v>30.9</v>
      </c>
    </row>
    <row r="98" spans="1:4" s="38" customFormat="1" ht="30.75" customHeight="1" x14ac:dyDescent="0.25">
      <c r="A98" s="36" t="s">
        <v>93</v>
      </c>
      <c r="B98" s="37">
        <v>409</v>
      </c>
      <c r="C98" s="30" t="s">
        <v>73</v>
      </c>
      <c r="D98" s="31">
        <v>224536.5</v>
      </c>
    </row>
    <row r="99" spans="1:4" s="38" customFormat="1" ht="49.5" customHeight="1" x14ac:dyDescent="0.25">
      <c r="A99" s="36" t="s">
        <v>94</v>
      </c>
      <c r="B99" s="37">
        <v>503</v>
      </c>
      <c r="C99" s="30" t="s">
        <v>99</v>
      </c>
      <c r="D99" s="31">
        <f>D101+D102</f>
        <v>262470.5</v>
      </c>
    </row>
    <row r="100" spans="1:4" s="38" customFormat="1" ht="15.75" x14ac:dyDescent="0.25">
      <c r="A100" s="36"/>
      <c r="B100" s="37"/>
      <c r="C100" s="30" t="s">
        <v>96</v>
      </c>
      <c r="D100" s="31"/>
    </row>
    <row r="101" spans="1:4" s="38" customFormat="1" ht="15.75" x14ac:dyDescent="0.25">
      <c r="A101" s="36"/>
      <c r="B101" s="37"/>
      <c r="C101" s="30" t="s">
        <v>97</v>
      </c>
      <c r="D101" s="31">
        <v>251971.6</v>
      </c>
    </row>
    <row r="102" spans="1:4" s="38" customFormat="1" ht="15.75" x14ac:dyDescent="0.25">
      <c r="A102" s="36"/>
      <c r="B102" s="37"/>
      <c r="C102" s="30" t="s">
        <v>98</v>
      </c>
      <c r="D102" s="31">
        <v>10498.9</v>
      </c>
    </row>
    <row r="103" spans="1:4" s="38" customFormat="1" ht="78.75" customHeight="1" x14ac:dyDescent="0.25">
      <c r="A103" s="50" t="s">
        <v>118</v>
      </c>
      <c r="B103" s="51">
        <v>707</v>
      </c>
      <c r="C103" s="52" t="s">
        <v>119</v>
      </c>
      <c r="D103" s="53">
        <v>12739.2</v>
      </c>
    </row>
    <row r="104" spans="1:4" s="38" customFormat="1" ht="31.5" x14ac:dyDescent="0.25">
      <c r="A104" s="50" t="s">
        <v>124</v>
      </c>
      <c r="B104" s="51">
        <v>409</v>
      </c>
      <c r="C104" s="55" t="s">
        <v>125</v>
      </c>
      <c r="D104" s="53">
        <v>239866.7</v>
      </c>
    </row>
    <row r="105" spans="1:4" s="38" customFormat="1" ht="33.75" customHeight="1" x14ac:dyDescent="0.25">
      <c r="A105" s="50" t="s">
        <v>126</v>
      </c>
      <c r="B105" s="51">
        <v>409</v>
      </c>
      <c r="C105" s="55" t="s">
        <v>127</v>
      </c>
      <c r="D105" s="53">
        <v>300000</v>
      </c>
    </row>
    <row r="106" spans="1:4" s="38" customFormat="1" ht="20.25" customHeight="1" x14ac:dyDescent="0.25">
      <c r="A106" s="50" t="s">
        <v>128</v>
      </c>
      <c r="B106" s="51">
        <v>502</v>
      </c>
      <c r="C106" s="56" t="s">
        <v>134</v>
      </c>
      <c r="D106" s="53">
        <v>50000</v>
      </c>
    </row>
    <row r="107" spans="1:4" s="38" customFormat="1" ht="94.5" x14ac:dyDescent="0.25">
      <c r="A107" s="50" t="s">
        <v>129</v>
      </c>
      <c r="B107" s="51">
        <v>502</v>
      </c>
      <c r="C107" s="56" t="s">
        <v>130</v>
      </c>
      <c r="D107" s="53">
        <v>66688.399999999994</v>
      </c>
    </row>
    <row r="108" spans="1:4" s="38" customFormat="1" ht="31.5" x14ac:dyDescent="0.25">
      <c r="A108" s="50" t="s">
        <v>131</v>
      </c>
      <c r="B108" s="51">
        <v>1003</v>
      </c>
      <c r="C108" s="56" t="s">
        <v>154</v>
      </c>
      <c r="D108" s="53">
        <f>D110+D111</f>
        <v>36538</v>
      </c>
    </row>
    <row r="109" spans="1:4" s="38" customFormat="1" ht="15.75" x14ac:dyDescent="0.25">
      <c r="A109" s="50"/>
      <c r="B109" s="51"/>
      <c r="C109" s="30" t="s">
        <v>96</v>
      </c>
      <c r="D109" s="53"/>
    </row>
    <row r="110" spans="1:4" s="38" customFormat="1" ht="15.75" x14ac:dyDescent="0.25">
      <c r="A110" s="50"/>
      <c r="B110" s="51"/>
      <c r="C110" s="30" t="s">
        <v>97</v>
      </c>
      <c r="D110" s="53">
        <v>18819.5</v>
      </c>
    </row>
    <row r="111" spans="1:4" s="38" customFormat="1" ht="15.75" x14ac:dyDescent="0.25">
      <c r="A111" s="50"/>
      <c r="B111" s="51"/>
      <c r="C111" s="30" t="s">
        <v>98</v>
      </c>
      <c r="D111" s="53">
        <v>17718.5</v>
      </c>
    </row>
    <row r="112" spans="1:4" s="38" customFormat="1" ht="48.75" customHeight="1" x14ac:dyDescent="0.25">
      <c r="A112" s="50" t="s">
        <v>138</v>
      </c>
      <c r="B112" s="51">
        <v>408</v>
      </c>
      <c r="C112" s="56" t="s">
        <v>139</v>
      </c>
      <c r="D112" s="53">
        <v>1000000</v>
      </c>
    </row>
    <row r="113" spans="1:4" s="38" customFormat="1" ht="35.25" customHeight="1" x14ac:dyDescent="0.25">
      <c r="A113" s="50" t="s">
        <v>141</v>
      </c>
      <c r="B113" s="51"/>
      <c r="C113" s="56" t="s">
        <v>142</v>
      </c>
      <c r="D113" s="53">
        <f>D115+D116+D117+D118+D119+D120+D121+D122+D123</f>
        <v>81110</v>
      </c>
    </row>
    <row r="114" spans="1:4" s="38" customFormat="1" ht="15.75" x14ac:dyDescent="0.25">
      <c r="A114" s="50"/>
      <c r="B114" s="51"/>
      <c r="C114" s="10" t="s">
        <v>6</v>
      </c>
      <c r="D114" s="53"/>
    </row>
    <row r="115" spans="1:4" s="38" customFormat="1" ht="31.5" x14ac:dyDescent="0.25">
      <c r="A115" s="50"/>
      <c r="B115" s="51">
        <v>309</v>
      </c>
      <c r="C115" s="10" t="s">
        <v>143</v>
      </c>
      <c r="D115" s="53">
        <v>100</v>
      </c>
    </row>
    <row r="116" spans="1:4" s="38" customFormat="1" ht="15.75" x14ac:dyDescent="0.25">
      <c r="A116" s="50"/>
      <c r="B116" s="51">
        <v>410</v>
      </c>
      <c r="C116" s="10" t="s">
        <v>144</v>
      </c>
      <c r="D116" s="53">
        <v>50</v>
      </c>
    </row>
    <row r="117" spans="1:4" s="38" customFormat="1" ht="15.75" x14ac:dyDescent="0.25">
      <c r="A117" s="50"/>
      <c r="B117" s="51">
        <v>501</v>
      </c>
      <c r="C117" s="10" t="s">
        <v>145</v>
      </c>
      <c r="D117" s="53">
        <v>550</v>
      </c>
    </row>
    <row r="118" spans="1:4" s="38" customFormat="1" ht="15.75" x14ac:dyDescent="0.25">
      <c r="A118" s="50"/>
      <c r="B118" s="51">
        <v>503</v>
      </c>
      <c r="C118" s="10" t="s">
        <v>146</v>
      </c>
      <c r="D118" s="53">
        <v>3130</v>
      </c>
    </row>
    <row r="119" spans="1:4" s="38" customFormat="1" ht="15.75" x14ac:dyDescent="0.25">
      <c r="A119" s="50"/>
      <c r="B119" s="51">
        <v>701</v>
      </c>
      <c r="C119" s="10" t="s">
        <v>43</v>
      </c>
      <c r="D119" s="53">
        <v>10130</v>
      </c>
    </row>
    <row r="120" spans="1:4" s="38" customFormat="1" ht="15.75" x14ac:dyDescent="0.25">
      <c r="A120" s="50"/>
      <c r="B120" s="5">
        <v>702</v>
      </c>
      <c r="C120" s="10" t="s">
        <v>21</v>
      </c>
      <c r="D120" s="53">
        <v>61825</v>
      </c>
    </row>
    <row r="121" spans="1:4" s="38" customFormat="1" ht="15.75" x14ac:dyDescent="0.25">
      <c r="A121" s="50"/>
      <c r="B121" s="59">
        <v>703</v>
      </c>
      <c r="C121" s="60" t="s">
        <v>37</v>
      </c>
      <c r="D121" s="53">
        <v>1250</v>
      </c>
    </row>
    <row r="122" spans="1:4" s="38" customFormat="1" ht="15.75" x14ac:dyDescent="0.25">
      <c r="A122" s="50"/>
      <c r="B122" s="59">
        <v>801</v>
      </c>
      <c r="C122" s="60" t="s">
        <v>101</v>
      </c>
      <c r="D122" s="53">
        <v>1375</v>
      </c>
    </row>
    <row r="123" spans="1:4" s="38" customFormat="1" ht="15.75" x14ac:dyDescent="0.25">
      <c r="A123" s="36"/>
      <c r="B123" s="37">
        <v>1101</v>
      </c>
      <c r="C123" s="55" t="s">
        <v>22</v>
      </c>
      <c r="D123" s="31">
        <v>2700</v>
      </c>
    </row>
    <row r="124" spans="1:4" s="38" customFormat="1" ht="47.25" x14ac:dyDescent="0.25">
      <c r="A124" s="36" t="s">
        <v>155</v>
      </c>
      <c r="B124" s="37">
        <v>702</v>
      </c>
      <c r="C124" s="55" t="s">
        <v>156</v>
      </c>
      <c r="D124" s="31">
        <f>D126+D127</f>
        <v>6404.8</v>
      </c>
    </row>
    <row r="125" spans="1:4" s="38" customFormat="1" ht="15.75" x14ac:dyDescent="0.25">
      <c r="A125" s="50"/>
      <c r="B125" s="51"/>
      <c r="C125" s="64" t="s">
        <v>96</v>
      </c>
      <c r="D125" s="31"/>
    </row>
    <row r="126" spans="1:4" s="38" customFormat="1" ht="15.75" x14ac:dyDescent="0.25">
      <c r="A126" s="50"/>
      <c r="B126" s="51"/>
      <c r="C126" s="30" t="s">
        <v>97</v>
      </c>
      <c r="D126" s="31">
        <v>6148.6</v>
      </c>
    </row>
    <row r="127" spans="1:4" s="38" customFormat="1" ht="15.75" x14ac:dyDescent="0.25">
      <c r="A127" s="50"/>
      <c r="B127" s="51"/>
      <c r="C127" s="30" t="s">
        <v>98</v>
      </c>
      <c r="D127" s="31">
        <v>256.2</v>
      </c>
    </row>
    <row r="128" spans="1:4" s="38" customFormat="1" ht="33" customHeight="1" x14ac:dyDescent="0.25">
      <c r="A128" s="50" t="s">
        <v>157</v>
      </c>
      <c r="B128" s="51"/>
      <c r="C128" s="56" t="s">
        <v>158</v>
      </c>
      <c r="D128" s="31">
        <f>D130+D131+D132</f>
        <v>299453.8</v>
      </c>
    </row>
    <row r="129" spans="1:4" s="38" customFormat="1" ht="15.75" x14ac:dyDescent="0.25">
      <c r="A129" s="50"/>
      <c r="B129" s="51"/>
      <c r="C129" s="10" t="s">
        <v>6</v>
      </c>
      <c r="D129" s="31"/>
    </row>
    <row r="130" spans="1:4" s="38" customFormat="1" ht="15.75" x14ac:dyDescent="0.25">
      <c r="A130" s="50"/>
      <c r="B130" s="51">
        <v>701</v>
      </c>
      <c r="C130" s="10" t="s">
        <v>43</v>
      </c>
      <c r="D130" s="31">
        <v>12446.5</v>
      </c>
    </row>
    <row r="131" spans="1:4" s="38" customFormat="1" ht="15.75" x14ac:dyDescent="0.25">
      <c r="A131" s="50"/>
      <c r="B131" s="5">
        <v>702</v>
      </c>
      <c r="C131" s="10" t="s">
        <v>21</v>
      </c>
      <c r="D131" s="31">
        <v>249029.1</v>
      </c>
    </row>
    <row r="132" spans="1:4" s="38" customFormat="1" ht="15.75" x14ac:dyDescent="0.25">
      <c r="A132" s="50"/>
      <c r="B132" s="59">
        <v>703</v>
      </c>
      <c r="C132" s="60" t="s">
        <v>37</v>
      </c>
      <c r="D132" s="31">
        <v>37978.199999999997</v>
      </c>
    </row>
    <row r="133" spans="1:4" s="38" customFormat="1" ht="31.5" x14ac:dyDescent="0.25">
      <c r="A133" s="71" t="s">
        <v>159</v>
      </c>
      <c r="B133" s="5"/>
      <c r="C133" s="10" t="s">
        <v>160</v>
      </c>
      <c r="D133" s="31">
        <f>D135+D136</f>
        <v>382870.19999999995</v>
      </c>
    </row>
    <row r="134" spans="1:4" s="38" customFormat="1" ht="15.75" x14ac:dyDescent="0.25">
      <c r="A134" s="50"/>
      <c r="B134" s="51"/>
      <c r="C134" s="10" t="s">
        <v>6</v>
      </c>
      <c r="D134" s="31"/>
    </row>
    <row r="135" spans="1:4" s="38" customFormat="1" ht="15.75" x14ac:dyDescent="0.25">
      <c r="A135" s="50"/>
      <c r="B135" s="51">
        <v>701</v>
      </c>
      <c r="C135" s="10" t="s">
        <v>43</v>
      </c>
      <c r="D135" s="31">
        <v>70525.600000000006</v>
      </c>
    </row>
    <row r="136" spans="1:4" s="38" customFormat="1" ht="15.75" x14ac:dyDescent="0.25">
      <c r="A136" s="50"/>
      <c r="B136" s="5">
        <v>702</v>
      </c>
      <c r="C136" s="10" t="s">
        <v>21</v>
      </c>
      <c r="D136" s="31">
        <v>312344.59999999998</v>
      </c>
    </row>
    <row r="137" spans="1:4" s="38" customFormat="1" ht="47.25" x14ac:dyDescent="0.25">
      <c r="A137" s="50" t="s">
        <v>161</v>
      </c>
      <c r="B137" s="5">
        <v>702</v>
      </c>
      <c r="C137" s="10" t="s">
        <v>162</v>
      </c>
      <c r="D137" s="31">
        <f>D139+D140</f>
        <v>3569.2999999999997</v>
      </c>
    </row>
    <row r="138" spans="1:4" s="38" customFormat="1" ht="15.75" x14ac:dyDescent="0.25">
      <c r="A138" s="50"/>
      <c r="B138" s="5"/>
      <c r="C138" s="64" t="s">
        <v>96</v>
      </c>
      <c r="D138" s="31"/>
    </row>
    <row r="139" spans="1:4" s="38" customFormat="1" ht="15.75" x14ac:dyDescent="0.25">
      <c r="A139" s="50"/>
      <c r="B139" s="5"/>
      <c r="C139" s="68" t="s">
        <v>97</v>
      </c>
      <c r="D139" s="31">
        <v>2712.7</v>
      </c>
    </row>
    <row r="140" spans="1:4" s="38" customFormat="1" ht="15.75" x14ac:dyDescent="0.25">
      <c r="A140" s="50"/>
      <c r="B140" s="5"/>
      <c r="C140" s="68" t="s">
        <v>98</v>
      </c>
      <c r="D140" s="31">
        <v>856.6</v>
      </c>
    </row>
    <row r="141" spans="1:4" s="38" customFormat="1" ht="15.75" x14ac:dyDescent="0.25">
      <c r="A141" s="61" t="s">
        <v>147</v>
      </c>
      <c r="B141" s="62"/>
      <c r="C141" s="63" t="s">
        <v>148</v>
      </c>
      <c r="D141" s="70">
        <f>D143+D147</f>
        <v>2070116.9</v>
      </c>
    </row>
    <row r="142" spans="1:4" s="38" customFormat="1" ht="15.75" x14ac:dyDescent="0.25">
      <c r="A142" s="61"/>
      <c r="B142" s="62"/>
      <c r="C142" s="64" t="s">
        <v>6</v>
      </c>
      <c r="D142" s="53"/>
    </row>
    <row r="143" spans="1:4" s="38" customFormat="1" ht="49.5" customHeight="1" x14ac:dyDescent="0.25">
      <c r="A143" s="65" t="s">
        <v>149</v>
      </c>
      <c r="B143" s="66">
        <v>409</v>
      </c>
      <c r="C143" s="64" t="s">
        <v>150</v>
      </c>
      <c r="D143" s="53">
        <f>D145+D146</f>
        <v>1886411.4</v>
      </c>
    </row>
    <row r="144" spans="1:4" s="38" customFormat="1" ht="15.75" x14ac:dyDescent="0.25">
      <c r="A144" s="65"/>
      <c r="B144" s="67"/>
      <c r="C144" s="64" t="s">
        <v>96</v>
      </c>
      <c r="D144" s="53"/>
    </row>
    <row r="145" spans="1:5" s="38" customFormat="1" ht="15.75" x14ac:dyDescent="0.25">
      <c r="A145" s="65"/>
      <c r="B145" s="66"/>
      <c r="C145" s="68" t="s">
        <v>97</v>
      </c>
      <c r="D145" s="53">
        <v>992848.1</v>
      </c>
    </row>
    <row r="146" spans="1:5" s="38" customFormat="1" ht="15.75" x14ac:dyDescent="0.25">
      <c r="A146" s="65"/>
      <c r="B146" s="66"/>
      <c r="C146" s="68" t="s">
        <v>98</v>
      </c>
      <c r="D146" s="53">
        <v>893563.3</v>
      </c>
    </row>
    <row r="147" spans="1:5" s="38" customFormat="1" ht="64.5" customHeight="1" x14ac:dyDescent="0.25">
      <c r="A147" s="72" t="s">
        <v>163</v>
      </c>
      <c r="B147" s="73">
        <v>701</v>
      </c>
      <c r="C147" s="74" t="s">
        <v>164</v>
      </c>
      <c r="D147" s="31">
        <f>D149+D150</f>
        <v>183705.5</v>
      </c>
    </row>
    <row r="148" spans="1:5" s="38" customFormat="1" ht="15.75" x14ac:dyDescent="0.25">
      <c r="A148" s="72"/>
      <c r="B148" s="73"/>
      <c r="C148" s="64" t="s">
        <v>96</v>
      </c>
      <c r="D148" s="53"/>
    </row>
    <row r="149" spans="1:5" s="38" customFormat="1" ht="15.75" x14ac:dyDescent="0.25">
      <c r="A149" s="72"/>
      <c r="B149" s="73"/>
      <c r="C149" s="68" t="s">
        <v>97</v>
      </c>
      <c r="D149" s="53">
        <v>110677.8</v>
      </c>
    </row>
    <row r="150" spans="1:5" s="38" customFormat="1" ht="15.75" x14ac:dyDescent="0.25">
      <c r="A150" s="72"/>
      <c r="B150" s="73"/>
      <c r="C150" s="68" t="s">
        <v>98</v>
      </c>
      <c r="D150" s="53">
        <v>73027.7</v>
      </c>
    </row>
    <row r="151" spans="1:5" ht="32.25" x14ac:dyDescent="0.3">
      <c r="A151" s="8"/>
      <c r="B151" s="9"/>
      <c r="C151" s="40" t="s">
        <v>95</v>
      </c>
      <c r="D151" s="41">
        <f>D20+D78+D141</f>
        <v>13666939.799999999</v>
      </c>
      <c r="E151" s="54" t="s">
        <v>122</v>
      </c>
    </row>
    <row r="152" spans="1:5" x14ac:dyDescent="0.25">
      <c r="A152" s="42"/>
      <c r="B152" s="42"/>
      <c r="C152" s="42"/>
      <c r="D152" s="43"/>
    </row>
    <row r="153" spans="1:5" hidden="1" outlineLevel="1" x14ac:dyDescent="0.25">
      <c r="A153" s="43"/>
      <c r="B153" s="43"/>
      <c r="C153" s="43"/>
      <c r="D153" s="58">
        <f>D151-D154</f>
        <v>0</v>
      </c>
    </row>
    <row r="154" spans="1:5" s="47" customFormat="1" ht="14.25" hidden="1" outlineLevel="1" x14ac:dyDescent="0.2">
      <c r="A154" s="44"/>
      <c r="B154" s="44"/>
      <c r="C154" s="44"/>
      <c r="D154" s="45">
        <f>D155+D158+D160+D166+D170+D177+D179+D183</f>
        <v>13666939.799999999</v>
      </c>
      <c r="E154" s="46"/>
    </row>
    <row r="155" spans="1:5" s="47" customFormat="1" ht="15.75" hidden="1" outlineLevel="1" x14ac:dyDescent="0.25">
      <c r="A155" s="14"/>
      <c r="B155" s="15" t="s">
        <v>44</v>
      </c>
      <c r="C155" s="14"/>
      <c r="D155" s="16">
        <f>D156+D157</f>
        <v>32302.5</v>
      </c>
    </row>
    <row r="156" spans="1:5" ht="15.75" hidden="1" outlineLevel="1" x14ac:dyDescent="0.25">
      <c r="A156" s="17"/>
      <c r="B156" s="7" t="s">
        <v>45</v>
      </c>
      <c r="C156" s="17"/>
      <c r="D156" s="18">
        <f>D26+D27+D29+D34+D46+D77</f>
        <v>31851.599999999999</v>
      </c>
    </row>
    <row r="157" spans="1:5" ht="15.75" hidden="1" outlineLevel="1" x14ac:dyDescent="0.25">
      <c r="A157" s="17"/>
      <c r="B157" s="7" t="s">
        <v>107</v>
      </c>
      <c r="C157" s="17"/>
      <c r="D157" s="18">
        <f>D76</f>
        <v>450.9</v>
      </c>
    </row>
    <row r="158" spans="1:5" s="48" customFormat="1" ht="15.75" hidden="1" outlineLevel="1" x14ac:dyDescent="0.25">
      <c r="A158" s="14"/>
      <c r="B158" s="15" t="s">
        <v>46</v>
      </c>
      <c r="C158" s="14"/>
      <c r="D158" s="16">
        <f>D159</f>
        <v>232</v>
      </c>
    </row>
    <row r="159" spans="1:5" ht="15.75" hidden="1" outlineLevel="1" x14ac:dyDescent="0.25">
      <c r="A159" s="17"/>
      <c r="B159" s="7" t="s">
        <v>47</v>
      </c>
      <c r="C159" s="17"/>
      <c r="D159" s="18">
        <f>D35+D43+D115</f>
        <v>232</v>
      </c>
    </row>
    <row r="160" spans="1:5" s="48" customFormat="1" ht="15.75" hidden="1" outlineLevel="1" x14ac:dyDescent="0.25">
      <c r="A160" s="14"/>
      <c r="B160" s="15" t="s">
        <v>48</v>
      </c>
      <c r="C160" s="14"/>
      <c r="D160" s="16">
        <f>D161+D163+D162+D165+D164</f>
        <v>3705856.3</v>
      </c>
    </row>
    <row r="161" spans="1:4" ht="15.75" hidden="1" outlineLevel="1" x14ac:dyDescent="0.25">
      <c r="A161" s="17"/>
      <c r="B161" s="7" t="s">
        <v>49</v>
      </c>
      <c r="C161" s="17"/>
      <c r="D161" s="18">
        <f>D28+D61</f>
        <v>7245.2</v>
      </c>
    </row>
    <row r="162" spans="1:4" ht="15.75" hidden="1" outlineLevel="1" x14ac:dyDescent="0.25">
      <c r="A162" s="17"/>
      <c r="B162" s="7" t="s">
        <v>75</v>
      </c>
      <c r="C162" s="17"/>
      <c r="D162" s="18">
        <f>D86+D112</f>
        <v>1000238.8</v>
      </c>
    </row>
    <row r="163" spans="1:4" ht="15.75" hidden="1" outlineLevel="1" x14ac:dyDescent="0.25">
      <c r="A163" s="17"/>
      <c r="B163" s="7" t="s">
        <v>71</v>
      </c>
      <c r="C163" s="17"/>
      <c r="D163" s="18">
        <f>D87+D98+D104+D105+D143</f>
        <v>2654426.2999999998</v>
      </c>
    </row>
    <row r="164" spans="1:4" ht="15.75" hidden="1" outlineLevel="1" x14ac:dyDescent="0.25">
      <c r="A164" s="17"/>
      <c r="B164" s="7" t="s">
        <v>151</v>
      </c>
      <c r="C164" s="17"/>
      <c r="D164" s="18">
        <f>D116</f>
        <v>50</v>
      </c>
    </row>
    <row r="165" spans="1:4" ht="15.75" hidden="1" outlineLevel="1" x14ac:dyDescent="0.25">
      <c r="A165" s="17"/>
      <c r="B165" s="7" t="s">
        <v>108</v>
      </c>
      <c r="C165" s="17"/>
      <c r="D165" s="18">
        <f>D83</f>
        <v>43896</v>
      </c>
    </row>
    <row r="166" spans="1:4" s="48" customFormat="1" ht="15.75" hidden="1" outlineLevel="1" x14ac:dyDescent="0.25">
      <c r="A166" s="14"/>
      <c r="B166" s="15" t="s">
        <v>50</v>
      </c>
      <c r="C166" s="14"/>
      <c r="D166" s="16">
        <f>D168+D169+D167</f>
        <v>411026.2</v>
      </c>
    </row>
    <row r="167" spans="1:4" ht="15.75" hidden="1" outlineLevel="1" x14ac:dyDescent="0.25">
      <c r="A167" s="17"/>
      <c r="B167" s="69" t="s">
        <v>152</v>
      </c>
      <c r="C167" s="17"/>
      <c r="D167" s="18">
        <f>D117</f>
        <v>550</v>
      </c>
    </row>
    <row r="168" spans="1:4" ht="15.75" hidden="1" outlineLevel="1" x14ac:dyDescent="0.25">
      <c r="A168" s="17"/>
      <c r="B168" s="7" t="s">
        <v>109</v>
      </c>
      <c r="C168" s="17"/>
      <c r="D168" s="18">
        <f>D82+D106+D107</f>
        <v>144875.70000000001</v>
      </c>
    </row>
    <row r="169" spans="1:4" ht="15.75" hidden="1" outlineLevel="1" x14ac:dyDescent="0.25">
      <c r="A169" s="17"/>
      <c r="B169" s="7" t="s">
        <v>110</v>
      </c>
      <c r="C169" s="17"/>
      <c r="D169" s="18">
        <f>D99+D118</f>
        <v>265600.5</v>
      </c>
    </row>
    <row r="170" spans="1:4" s="48" customFormat="1" ht="15.75" hidden="1" outlineLevel="1" x14ac:dyDescent="0.25">
      <c r="A170" s="14"/>
      <c r="B170" s="15" t="s">
        <v>51</v>
      </c>
      <c r="C170" s="14"/>
      <c r="D170" s="16">
        <f>D171+D172+D173+D175+D176+D174</f>
        <v>8790690.6999999974</v>
      </c>
    </row>
    <row r="171" spans="1:4" ht="15.75" hidden="1" outlineLevel="1" x14ac:dyDescent="0.25">
      <c r="A171" s="17"/>
      <c r="B171" s="7" t="s">
        <v>52</v>
      </c>
      <c r="C171" s="17"/>
      <c r="D171" s="18">
        <f>D50+D64+D70+D119+D130+D135+D147</f>
        <v>3704242.6999999997</v>
      </c>
    </row>
    <row r="172" spans="1:4" ht="15.75" hidden="1" outlineLevel="1" x14ac:dyDescent="0.25">
      <c r="A172" s="17"/>
      <c r="B172" s="7" t="s">
        <v>53</v>
      </c>
      <c r="C172" s="17"/>
      <c r="D172" s="18">
        <f>D32+D51+D65+D71+D74+D81+D120+D124+D131+D136+D137</f>
        <v>4996382.7999999989</v>
      </c>
    </row>
    <row r="173" spans="1:4" ht="15.75" hidden="1" outlineLevel="1" x14ac:dyDescent="0.25">
      <c r="A173" s="17"/>
      <c r="B173" s="7" t="s">
        <v>54</v>
      </c>
      <c r="C173" s="17"/>
      <c r="D173" s="18">
        <f>D24+D52+D121+D132</f>
        <v>41521.599999999999</v>
      </c>
    </row>
    <row r="174" spans="1:4" ht="15.75" hidden="1" outlineLevel="1" x14ac:dyDescent="0.25">
      <c r="A174" s="17"/>
      <c r="B174" s="7" t="s">
        <v>132</v>
      </c>
      <c r="C174" s="17"/>
      <c r="D174" s="18">
        <f>D66</f>
        <v>1362.6</v>
      </c>
    </row>
    <row r="175" spans="1:4" ht="15.75" hidden="1" outlineLevel="1" x14ac:dyDescent="0.25">
      <c r="A175" s="17"/>
      <c r="B175" s="19" t="s">
        <v>55</v>
      </c>
      <c r="C175" s="17"/>
      <c r="D175" s="18">
        <f>D42+D80+D103</f>
        <v>30156.9</v>
      </c>
    </row>
    <row r="176" spans="1:4" ht="15.75" hidden="1" outlineLevel="1" x14ac:dyDescent="0.25">
      <c r="A176" s="17"/>
      <c r="B176" s="19" t="s">
        <v>59</v>
      </c>
      <c r="C176" s="17"/>
      <c r="D176" s="18">
        <f>D33+D38+D53+D67+D75+D88</f>
        <v>17024.100000000002</v>
      </c>
    </row>
    <row r="177" spans="1:4" s="48" customFormat="1" ht="15.75" hidden="1" outlineLevel="1" x14ac:dyDescent="0.25">
      <c r="A177" s="14"/>
      <c r="B177" s="15" t="s">
        <v>111</v>
      </c>
      <c r="C177" s="14"/>
      <c r="D177" s="16">
        <f>D178</f>
        <v>6326.9000000000005</v>
      </c>
    </row>
    <row r="178" spans="1:4" ht="15.75" hidden="1" outlineLevel="1" x14ac:dyDescent="0.25">
      <c r="A178" s="17"/>
      <c r="B178" s="7" t="s">
        <v>112</v>
      </c>
      <c r="C178" s="17"/>
      <c r="D178" s="18">
        <f>D89+D90+D94+D122</f>
        <v>6326.9000000000005</v>
      </c>
    </row>
    <row r="179" spans="1:4" s="48" customFormat="1" ht="15.75" hidden="1" outlineLevel="1" x14ac:dyDescent="0.25">
      <c r="A179" s="14"/>
      <c r="B179" s="15" t="s">
        <v>56</v>
      </c>
      <c r="C179" s="14"/>
      <c r="D179" s="16">
        <f>D180+D181+D182</f>
        <v>715872.9</v>
      </c>
    </row>
    <row r="180" spans="1:4" ht="15.75" hidden="1" outlineLevel="1" x14ac:dyDescent="0.25">
      <c r="A180" s="17"/>
      <c r="B180" s="7">
        <v>1003</v>
      </c>
      <c r="C180" s="17"/>
      <c r="D180" s="18">
        <f>D108</f>
        <v>36538</v>
      </c>
    </row>
    <row r="181" spans="1:4" ht="15.75" hidden="1" outlineLevel="1" x14ac:dyDescent="0.25">
      <c r="A181" s="17"/>
      <c r="B181" s="7">
        <v>1004</v>
      </c>
      <c r="C181" s="17"/>
      <c r="D181" s="18">
        <f>D39+D44+D45+D47+D54+D55+D56</f>
        <v>607938.5</v>
      </c>
    </row>
    <row r="182" spans="1:4" ht="15.75" hidden="1" outlineLevel="1" x14ac:dyDescent="0.25">
      <c r="A182" s="17"/>
      <c r="B182" s="7">
        <v>1006</v>
      </c>
      <c r="C182" s="17"/>
      <c r="D182" s="18">
        <f>D40+D41+D60</f>
        <v>71396.400000000009</v>
      </c>
    </row>
    <row r="183" spans="1:4" s="48" customFormat="1" ht="15.75" hidden="1" outlineLevel="1" x14ac:dyDescent="0.25">
      <c r="A183" s="14"/>
      <c r="B183" s="15" t="s">
        <v>57</v>
      </c>
      <c r="C183" s="14"/>
      <c r="D183" s="16">
        <f>D184</f>
        <v>4632.3</v>
      </c>
    </row>
    <row r="184" spans="1:4" ht="15.75" hidden="1" outlineLevel="1" x14ac:dyDescent="0.25">
      <c r="A184" s="17"/>
      <c r="B184" s="7">
        <v>1101</v>
      </c>
      <c r="C184" s="17"/>
      <c r="D184" s="18">
        <f>D25+D123</f>
        <v>4632.3</v>
      </c>
    </row>
    <row r="185" spans="1:4" hidden="1" outlineLevel="1" x14ac:dyDescent="0.25">
      <c r="A185" s="49"/>
      <c r="B185" s="49"/>
      <c r="C185" s="49"/>
      <c r="D185" s="49"/>
    </row>
    <row r="186" spans="1:4" collapsed="1" x14ac:dyDescent="0.25"/>
  </sheetData>
  <autoFilter ref="A19:E151" xr:uid="{00000000-0009-0000-0000-000000000000}"/>
  <mergeCells count="10">
    <mergeCell ref="A14:D14"/>
    <mergeCell ref="A13:D13"/>
    <mergeCell ref="C7:D7"/>
    <mergeCell ref="C8:D8"/>
    <mergeCell ref="C9:D9"/>
    <mergeCell ref="C1:D1"/>
    <mergeCell ref="C2:D2"/>
    <mergeCell ref="C3:D3"/>
    <mergeCell ref="C4:D4"/>
    <mergeCell ref="C6:D6"/>
  </mergeCells>
  <printOptions horizontalCentered="1"/>
  <pageMargins left="1.1811023622047245" right="0.19685039370078741" top="0.78740157480314965" bottom="0.78740157480314965" header="0.51181102362204722" footer="0.31496062992125984"/>
  <pageSetup paperSize="9" scale="94" fitToHeight="0" orientation="portrait" r:id="rId1"/>
  <headerFooter differentFirst="1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16</vt:lpstr>
      <vt:lpstr>'прил. 16'!Заголовки_для_печати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Скрынникова Жанна Алексеевна</dc:creator>
  <cp:lastModifiedBy>Богданов С.Л.</cp:lastModifiedBy>
  <cp:lastPrinted>2019-04-22T14:20:14Z</cp:lastPrinted>
  <dcterms:created xsi:type="dcterms:W3CDTF">2016-10-27T14:04:24Z</dcterms:created>
  <dcterms:modified xsi:type="dcterms:W3CDTF">2019-04-26T11:24:24Z</dcterms:modified>
</cp:coreProperties>
</file>