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H69" i="1" l="1"/>
  <c r="I69" i="1"/>
  <c r="H36" i="1" l="1"/>
  <c r="I36" i="1"/>
  <c r="G40" i="1"/>
  <c r="H40" i="1"/>
  <c r="I40" i="1"/>
  <c r="G53" i="1"/>
  <c r="H53" i="1"/>
  <c r="D53" i="1"/>
  <c r="G61" i="1"/>
  <c r="H61" i="1"/>
  <c r="I61" i="1"/>
  <c r="D61" i="1"/>
  <c r="D57" i="1" s="1"/>
  <c r="D65" i="1"/>
  <c r="G49" i="1" l="1"/>
  <c r="G36" i="1" l="1"/>
  <c r="G60" i="1" l="1"/>
  <c r="D35" i="1" l="1"/>
  <c r="D30" i="1" s="1"/>
  <c r="E30" i="1"/>
  <c r="F35" i="1"/>
  <c r="F30" i="1" s="1"/>
  <c r="E23" i="1"/>
  <c r="E15" i="1" s="1"/>
  <c r="E26" i="1"/>
  <c r="D60" i="1"/>
  <c r="D26" i="1" l="1"/>
  <c r="D23" i="1"/>
  <c r="F22" i="1"/>
  <c r="I60" i="1" l="1"/>
  <c r="I26" i="1" s="1"/>
  <c r="G26" i="1"/>
  <c r="F69" i="1"/>
  <c r="D69" i="1"/>
  <c r="F65" i="1"/>
  <c r="J61" i="1"/>
  <c r="I57" i="1"/>
  <c r="G57" i="1"/>
  <c r="F61" i="1"/>
  <c r="F53" i="1"/>
  <c r="D49" i="1"/>
  <c r="D52" i="1"/>
  <c r="F40" i="1"/>
  <c r="D40" i="1"/>
  <c r="F36" i="1"/>
  <c r="D36" i="1"/>
  <c r="I35" i="1"/>
  <c r="I22" i="1" s="1"/>
  <c r="G35" i="1"/>
  <c r="G30" i="1" s="1"/>
  <c r="D44" i="1" l="1"/>
  <c r="D22" i="1"/>
  <c r="D18" i="1" s="1"/>
  <c r="D47" i="1"/>
  <c r="F57" i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D19" i="1" l="1"/>
  <c r="D15" i="1" s="1"/>
  <c r="F27" i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<sst xmlns="http://schemas.openxmlformats.org/spreadsheetml/2006/main" count="373" uniqueCount="55">
  <si>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</si>
  <si>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</si>
  <si>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</si>
  <si>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</si>
  <si>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</si>
  <si>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</si>
  <si>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</si>
  <si>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</si>
  <si>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</si>
  <si>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</si>
  <si>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</si>
  <si>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</si>
  <si>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</si>
  <si>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</si>
  <si>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</si>
  <si>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</si>
  <si>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</si>
  <si>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</si>
  <si>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</si>
  <si>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</si>
  <si>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</si>
  <si>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</si>
  <si>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</si>
  <si>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</si>
  <si>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</si>
  <si>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</si>
  <si>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</si>
  <si>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</si>
  <si>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</si>
  <si>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</si>
  <si>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</si>
  <si>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</si>
  <si>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</si>
  <si>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</si>
  <si>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</si>
  <si>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</si>
  <si>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</si>
  <si>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</si>
  <si>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</si>
  <si>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</si>
  <si>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</si>
  <si>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</si>
  <si>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</si>
  <si>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</si>
  <si>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</si>
  <si>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</si>
  <si>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Начальник отдела учета и отчетности</t>
  </si>
  <si>
    <t>С.А.Пшишок</t>
  </si>
  <si>
    <t>тел.: 2552570</t>
  </si>
  <si>
    <t>-</t>
  </si>
  <si>
    <t xml:space="preserve">         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</si>
  <si>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</si>
  <si>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>Исполняющий обязанности директора департамента финансов администрации муниципального образования город Краснодар</t>
  </si>
  <si>
    <t>И.П.Лазарева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</si>
  <si>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01.03.2021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</si>
</sst>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topLeftCell="A25" workbookViewId="0">
      <selection activeCell="E14" sqref="E14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80" t="s">
        <v>51</v>
      </c>
      <c r="I1" s="80"/>
      <c r="J1" s="80"/>
      <c r="K1" s="80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80"/>
      <c r="I2" s="80"/>
      <c r="J2" s="80"/>
      <c r="K2" s="80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80"/>
      <c r="I3" s="80"/>
      <c r="J3" s="80"/>
      <c r="K3" s="80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80"/>
      <c r="I4" s="80"/>
      <c r="J4" s="80"/>
      <c r="K4" s="80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80"/>
      <c r="I5" s="80"/>
      <c r="J5" s="80"/>
      <c r="K5" s="80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80"/>
      <c r="I6" s="80"/>
      <c r="J6" s="80"/>
      <c r="K6" s="80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80"/>
      <c r="I7" s="80"/>
      <c r="J7" s="80"/>
      <c r="K7" s="80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80"/>
      <c r="I8" s="80"/>
      <c r="J8" s="80"/>
      <c r="K8" s="80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59"/>
      <c r="J9" s="59"/>
      <c r="K9" s="59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91" t="s">
        <v>54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77" t="s">
        <v>13</v>
      </c>
      <c r="B15" s="69" t="s">
        <v>14</v>
      </c>
      <c r="C15" s="15" t="s">
        <v>15</v>
      </c>
      <c r="D15" s="16">
        <f t="shared" ref="D15:I15" si="0">SUM(D19+D23)</f>
        <v>793062.9</v>
      </c>
      <c r="E15" s="16">
        <f t="shared" si="0"/>
        <v>0</v>
      </c>
      <c r="F15" s="16">
        <f t="shared" si="0"/>
        <v>793062.9</v>
      </c>
      <c r="G15" s="16">
        <f t="shared" si="0"/>
        <v>50710.12</v>
      </c>
      <c r="H15" s="16" t="s">
        <v>49</v>
      </c>
      <c r="I15" s="16">
        <f t="shared" si="0"/>
        <v>50470.39</v>
      </c>
      <c r="J15" s="16" t="s">
        <v>49</v>
      </c>
      <c r="K15" s="17"/>
    </row>
    <row r="16" spans="1:25" s="14" customFormat="1" ht="31.5" x14ac:dyDescent="0.25">
      <c r="A16" s="78"/>
      <c r="B16" s="70"/>
      <c r="C16" s="18" t="s">
        <v>16</v>
      </c>
      <c r="D16" s="53" t="s">
        <v>49</v>
      </c>
      <c r="E16" s="53" t="s">
        <v>49</v>
      </c>
      <c r="F16" s="53" t="s">
        <v>49</v>
      </c>
      <c r="G16" s="53" t="s">
        <v>49</v>
      </c>
      <c r="H16" s="53" t="s">
        <v>49</v>
      </c>
      <c r="I16" s="53" t="s">
        <v>49</v>
      </c>
      <c r="J16" s="53" t="s">
        <v>49</v>
      </c>
      <c r="K16" s="19"/>
    </row>
    <row r="17" spans="1:11" s="14" customFormat="1" ht="15.75" x14ac:dyDescent="0.25">
      <c r="A17" s="78"/>
      <c r="B17" s="70"/>
      <c r="C17" s="43" t="s">
        <v>17</v>
      </c>
      <c r="D17" s="53" t="s">
        <v>49</v>
      </c>
      <c r="E17" s="53" t="s">
        <v>49</v>
      </c>
      <c r="F17" s="53" t="s">
        <v>49</v>
      </c>
      <c r="G17" s="53" t="s">
        <v>49</v>
      </c>
      <c r="H17" s="53" t="s">
        <v>49</v>
      </c>
      <c r="I17" s="53" t="s">
        <v>49</v>
      </c>
      <c r="J17" s="53" t="s">
        <v>49</v>
      </c>
      <c r="K17" s="19"/>
    </row>
    <row r="18" spans="1:11" s="14" customFormat="1" ht="28.5" customHeight="1" thickBot="1" x14ac:dyDescent="0.3">
      <c r="A18" s="79"/>
      <c r="B18" s="71"/>
      <c r="C18" s="20" t="s">
        <v>18</v>
      </c>
      <c r="D18" s="21">
        <f t="shared" ref="D18:F18" si="1">SUM(D22+D26)</f>
        <v>793062.9</v>
      </c>
      <c r="E18" s="21">
        <f t="shared" si="1"/>
        <v>0</v>
      </c>
      <c r="F18" s="21">
        <f t="shared" si="1"/>
        <v>793062.9</v>
      </c>
      <c r="G18" s="21">
        <f t="shared" ref="G18:I18" si="2">SUM(G22+G26)</f>
        <v>50710.12</v>
      </c>
      <c r="H18" s="22" t="s">
        <v>19</v>
      </c>
      <c r="I18" s="21">
        <f t="shared" si="2"/>
        <v>50470.39</v>
      </c>
      <c r="J18" s="21" t="s">
        <v>49</v>
      </c>
      <c r="K18" s="23"/>
    </row>
    <row r="19" spans="1:11" s="14" customFormat="1" ht="28.5" customHeight="1" x14ac:dyDescent="0.25">
      <c r="A19" s="66" t="s">
        <v>20</v>
      </c>
      <c r="B19" s="69" t="s">
        <v>21</v>
      </c>
      <c r="C19" s="15" t="s">
        <v>15</v>
      </c>
      <c r="D19" s="16">
        <f t="shared" ref="D19:I19" si="3">SUM(D32+D49)</f>
        <v>134334.39999999999</v>
      </c>
      <c r="E19" s="16"/>
      <c r="F19" s="16">
        <f t="shared" si="3"/>
        <v>134334.39999999999</v>
      </c>
      <c r="G19" s="16">
        <f t="shared" si="3"/>
        <v>17707.79</v>
      </c>
      <c r="H19" s="16" t="s">
        <v>49</v>
      </c>
      <c r="I19" s="16">
        <f t="shared" si="3"/>
        <v>17468.060000000001</v>
      </c>
      <c r="J19" s="16" t="s">
        <v>49</v>
      </c>
      <c r="K19" s="24"/>
    </row>
    <row r="20" spans="1:11" s="14" customFormat="1" ht="28.5" customHeight="1" x14ac:dyDescent="0.25">
      <c r="A20" s="67"/>
      <c r="B20" s="70"/>
      <c r="C20" s="18" t="s">
        <v>16</v>
      </c>
      <c r="D20" s="53" t="s">
        <v>49</v>
      </c>
      <c r="E20" s="53" t="s">
        <v>49</v>
      </c>
      <c r="F20" s="53" t="s">
        <v>49</v>
      </c>
      <c r="G20" s="53" t="s">
        <v>49</v>
      </c>
      <c r="H20" s="53" t="s">
        <v>49</v>
      </c>
      <c r="I20" s="53" t="s">
        <v>49</v>
      </c>
      <c r="J20" s="53" t="s">
        <v>49</v>
      </c>
      <c r="K20" s="19"/>
    </row>
    <row r="21" spans="1:11" s="14" customFormat="1" ht="28.5" customHeight="1" x14ac:dyDescent="0.25">
      <c r="A21" s="67"/>
      <c r="B21" s="70"/>
      <c r="C21" s="43" t="s">
        <v>17</v>
      </c>
      <c r="D21" s="53" t="s">
        <v>49</v>
      </c>
      <c r="E21" s="53" t="s">
        <v>49</v>
      </c>
      <c r="F21" s="53" t="s">
        <v>49</v>
      </c>
      <c r="G21" s="53" t="s">
        <v>49</v>
      </c>
      <c r="H21" s="53" t="s">
        <v>49</v>
      </c>
      <c r="I21" s="53" t="s">
        <v>49</v>
      </c>
      <c r="J21" s="53" t="s">
        <v>49</v>
      </c>
      <c r="K21" s="19"/>
    </row>
    <row r="22" spans="1:11" s="14" customFormat="1" ht="28.5" customHeight="1" thickBot="1" x14ac:dyDescent="0.3">
      <c r="A22" s="68"/>
      <c r="B22" s="71"/>
      <c r="C22" s="20" t="s">
        <v>18</v>
      </c>
      <c r="D22" s="21">
        <f t="shared" ref="D22:I22" si="4">SUM(D35+D52)</f>
        <v>134334.39999999999</v>
      </c>
      <c r="E22" s="21"/>
      <c r="F22" s="21">
        <f t="shared" si="4"/>
        <v>134334.39999999999</v>
      </c>
      <c r="G22" s="21">
        <f t="shared" si="4"/>
        <v>17707.79</v>
      </c>
      <c r="H22" s="22" t="s">
        <v>19</v>
      </c>
      <c r="I22" s="21">
        <f t="shared" si="4"/>
        <v>17468.060000000001</v>
      </c>
      <c r="J22" s="21" t="s">
        <v>49</v>
      </c>
      <c r="K22" s="23"/>
    </row>
    <row r="23" spans="1:11" s="14" customFormat="1" ht="28.5" customHeight="1" x14ac:dyDescent="0.25">
      <c r="A23" s="66" t="s">
        <v>22</v>
      </c>
      <c r="B23" s="69" t="s">
        <v>23</v>
      </c>
      <c r="C23" s="15" t="s">
        <v>15</v>
      </c>
      <c r="D23" s="16">
        <f t="shared" ref="D23:I23" si="5">SUM(D57)</f>
        <v>658728.5</v>
      </c>
      <c r="E23" s="16">
        <f t="shared" si="5"/>
        <v>0</v>
      </c>
      <c r="F23" s="16">
        <f t="shared" si="5"/>
        <v>658728.5</v>
      </c>
      <c r="G23" s="16">
        <f t="shared" si="5"/>
        <v>33002.33</v>
      </c>
      <c r="H23" s="16" t="s">
        <v>49</v>
      </c>
      <c r="I23" s="16">
        <f t="shared" si="5"/>
        <v>33002.33</v>
      </c>
      <c r="J23" s="16" t="s">
        <v>49</v>
      </c>
      <c r="K23" s="24"/>
    </row>
    <row r="24" spans="1:11" s="14" customFormat="1" ht="28.5" customHeight="1" x14ac:dyDescent="0.25">
      <c r="A24" s="67"/>
      <c r="B24" s="70"/>
      <c r="C24" s="18" t="s">
        <v>16</v>
      </c>
      <c r="D24" s="53" t="s">
        <v>49</v>
      </c>
      <c r="E24" s="53" t="s">
        <v>49</v>
      </c>
      <c r="F24" s="53" t="s">
        <v>49</v>
      </c>
      <c r="G24" s="53" t="s">
        <v>49</v>
      </c>
      <c r="H24" s="53" t="s">
        <v>49</v>
      </c>
      <c r="I24" s="53" t="s">
        <v>49</v>
      </c>
      <c r="J24" s="53" t="s">
        <v>49</v>
      </c>
      <c r="K24" s="19"/>
    </row>
    <row r="25" spans="1:11" s="14" customFormat="1" ht="28.5" customHeight="1" x14ac:dyDescent="0.25">
      <c r="A25" s="67"/>
      <c r="B25" s="70"/>
      <c r="C25" s="43" t="s">
        <v>17</v>
      </c>
      <c r="D25" s="53" t="s">
        <v>49</v>
      </c>
      <c r="E25" s="53" t="s">
        <v>49</v>
      </c>
      <c r="F25" s="53" t="s">
        <v>49</v>
      </c>
      <c r="G25" s="53" t="s">
        <v>49</v>
      </c>
      <c r="H25" s="53" t="s">
        <v>49</v>
      </c>
      <c r="I25" s="53" t="s">
        <v>49</v>
      </c>
      <c r="J25" s="53" t="s">
        <v>49</v>
      </c>
      <c r="K25" s="19"/>
    </row>
    <row r="26" spans="1:11" s="14" customFormat="1" ht="28.5" customHeight="1" thickBot="1" x14ac:dyDescent="0.3">
      <c r="A26" s="68"/>
      <c r="B26" s="71"/>
      <c r="C26" s="20" t="s">
        <v>18</v>
      </c>
      <c r="D26" s="21">
        <f t="shared" ref="D26:E26" si="6">SUM(D60)</f>
        <v>658728.5</v>
      </c>
      <c r="E26" s="21">
        <f t="shared" si="6"/>
        <v>0</v>
      </c>
      <c r="F26" s="21">
        <v>658728.5</v>
      </c>
      <c r="G26" s="21">
        <f t="shared" ref="G26:I26" si="7">SUM(G60)</f>
        <v>33002.33</v>
      </c>
      <c r="H26" s="22" t="s">
        <v>19</v>
      </c>
      <c r="I26" s="21">
        <f t="shared" si="7"/>
        <v>33002.33</v>
      </c>
      <c r="J26" s="21" t="s">
        <v>49</v>
      </c>
      <c r="K26" s="23"/>
    </row>
    <row r="27" spans="1:11" s="14" customFormat="1" ht="15.75" x14ac:dyDescent="0.25">
      <c r="A27" s="66" t="s">
        <v>24</v>
      </c>
      <c r="B27" s="69" t="s">
        <v>25</v>
      </c>
      <c r="C27" s="15" t="s">
        <v>15</v>
      </c>
      <c r="D27" s="16">
        <f>SUM(D32)</f>
        <v>129794.7</v>
      </c>
      <c r="E27" s="16" t="s">
        <v>49</v>
      </c>
      <c r="F27" s="16">
        <f t="shared" ref="F27:I27" si="8">SUM(F32)</f>
        <v>129794.7</v>
      </c>
      <c r="G27" s="16">
        <f t="shared" si="8"/>
        <v>17707.79</v>
      </c>
      <c r="H27" s="16" t="s">
        <v>49</v>
      </c>
      <c r="I27" s="16">
        <f t="shared" si="8"/>
        <v>17468.060000000001</v>
      </c>
      <c r="J27" s="16" t="s">
        <v>49</v>
      </c>
      <c r="K27" s="25"/>
    </row>
    <row r="28" spans="1:11" s="14" customFormat="1" ht="32.25" customHeight="1" x14ac:dyDescent="0.25">
      <c r="A28" s="67"/>
      <c r="B28" s="70"/>
      <c r="C28" s="18" t="s">
        <v>16</v>
      </c>
      <c r="D28" s="53" t="s">
        <v>49</v>
      </c>
      <c r="E28" s="53" t="s">
        <v>49</v>
      </c>
      <c r="F28" s="53" t="s">
        <v>49</v>
      </c>
      <c r="G28" s="53" t="s">
        <v>49</v>
      </c>
      <c r="H28" s="53" t="s">
        <v>49</v>
      </c>
      <c r="I28" s="53" t="s">
        <v>49</v>
      </c>
      <c r="J28" s="53" t="s">
        <v>49</v>
      </c>
      <c r="K28" s="26"/>
    </row>
    <row r="29" spans="1:11" s="14" customFormat="1" ht="15.75" x14ac:dyDescent="0.25">
      <c r="A29" s="67"/>
      <c r="B29" s="70"/>
      <c r="C29" s="43" t="s">
        <v>17</v>
      </c>
      <c r="D29" s="53" t="s">
        <v>49</v>
      </c>
      <c r="E29" s="53" t="s">
        <v>49</v>
      </c>
      <c r="F29" s="53" t="s">
        <v>49</v>
      </c>
      <c r="G29" s="53" t="s">
        <v>49</v>
      </c>
      <c r="H29" s="53" t="s">
        <v>49</v>
      </c>
      <c r="I29" s="53" t="s">
        <v>49</v>
      </c>
      <c r="J29" s="53" t="s">
        <v>49</v>
      </c>
      <c r="K29" s="26"/>
    </row>
    <row r="30" spans="1:11" s="14" customFormat="1" ht="64.5" customHeight="1" thickBot="1" x14ac:dyDescent="0.3">
      <c r="A30" s="68"/>
      <c r="B30" s="71"/>
      <c r="C30" s="44" t="s">
        <v>18</v>
      </c>
      <c r="D30" s="21">
        <f t="shared" ref="D30:I30" si="9">SUM(D35)</f>
        <v>129794.7</v>
      </c>
      <c r="E30" s="21">
        <f t="shared" si="9"/>
        <v>0</v>
      </c>
      <c r="F30" s="21">
        <f t="shared" si="9"/>
        <v>129794.7</v>
      </c>
      <c r="G30" s="21">
        <f t="shared" si="9"/>
        <v>17707.79</v>
      </c>
      <c r="H30" s="22" t="s">
        <v>19</v>
      </c>
      <c r="I30" s="21">
        <f t="shared" si="9"/>
        <v>17468.060000000001</v>
      </c>
      <c r="J30" s="21" t="s">
        <v>49</v>
      </c>
      <c r="K30" s="27"/>
    </row>
    <row r="31" spans="1:11" s="14" customFormat="1" ht="16.5" thickBot="1" x14ac:dyDescent="0.3">
      <c r="A31" s="72" t="s">
        <v>26</v>
      </c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1" s="14" customFormat="1" ht="15.75" x14ac:dyDescent="0.25">
      <c r="A32" s="66" t="s">
        <v>27</v>
      </c>
      <c r="B32" s="69" t="s">
        <v>28</v>
      </c>
      <c r="C32" s="15" t="s">
        <v>15</v>
      </c>
      <c r="D32" s="16">
        <f>SUM(D36+D40)</f>
        <v>129794.7</v>
      </c>
      <c r="E32" s="16" t="s">
        <v>49</v>
      </c>
      <c r="F32" s="16">
        <f t="shared" ref="F32:I32" si="10">SUM(F36+F40)</f>
        <v>129794.7</v>
      </c>
      <c r="G32" s="16">
        <f t="shared" si="10"/>
        <v>17707.79</v>
      </c>
      <c r="H32" s="16" t="s">
        <v>49</v>
      </c>
      <c r="I32" s="16">
        <f t="shared" si="10"/>
        <v>17468.060000000001</v>
      </c>
      <c r="J32" s="16" t="s">
        <v>49</v>
      </c>
      <c r="K32" s="25"/>
    </row>
    <row r="33" spans="1:11" s="14" customFormat="1" ht="31.5" x14ac:dyDescent="0.25">
      <c r="A33" s="67"/>
      <c r="B33" s="70"/>
      <c r="C33" s="18" t="s">
        <v>16</v>
      </c>
      <c r="D33" s="53" t="s">
        <v>49</v>
      </c>
      <c r="E33" s="53" t="s">
        <v>49</v>
      </c>
      <c r="F33" s="53" t="s">
        <v>49</v>
      </c>
      <c r="G33" s="53" t="s">
        <v>49</v>
      </c>
      <c r="H33" s="53" t="s">
        <v>49</v>
      </c>
      <c r="I33" s="53" t="s">
        <v>49</v>
      </c>
      <c r="J33" s="53" t="s">
        <v>49</v>
      </c>
      <c r="K33" s="26"/>
    </row>
    <row r="34" spans="1:11" s="14" customFormat="1" ht="15.75" x14ac:dyDescent="0.25">
      <c r="A34" s="67"/>
      <c r="B34" s="70"/>
      <c r="C34" s="43" t="s">
        <v>17</v>
      </c>
      <c r="D34" s="53" t="s">
        <v>49</v>
      </c>
      <c r="E34" s="53" t="s">
        <v>49</v>
      </c>
      <c r="F34" s="53" t="s">
        <v>49</v>
      </c>
      <c r="G34" s="53" t="s">
        <v>49</v>
      </c>
      <c r="H34" s="53" t="s">
        <v>49</v>
      </c>
      <c r="I34" s="53" t="s">
        <v>49</v>
      </c>
      <c r="J34" s="53" t="s">
        <v>49</v>
      </c>
      <c r="K34" s="26" t="s">
        <v>50</v>
      </c>
    </row>
    <row r="35" spans="1:11" s="14" customFormat="1" ht="44.45" customHeight="1" thickBot="1" x14ac:dyDescent="0.3">
      <c r="A35" s="68"/>
      <c r="B35" s="71"/>
      <c r="C35" s="20" t="s">
        <v>18</v>
      </c>
      <c r="D35" s="21">
        <f t="shared" ref="D35:I35" si="11">SUM(D39+D43)</f>
        <v>129794.7</v>
      </c>
      <c r="E35" s="21"/>
      <c r="F35" s="21">
        <f t="shared" si="11"/>
        <v>129794.7</v>
      </c>
      <c r="G35" s="21">
        <f t="shared" si="11"/>
        <v>17707.79</v>
      </c>
      <c r="H35" s="22" t="s">
        <v>19</v>
      </c>
      <c r="I35" s="21">
        <f t="shared" si="11"/>
        <v>17468.060000000001</v>
      </c>
      <c r="J35" s="21" t="s">
        <v>49</v>
      </c>
      <c r="K35" s="27"/>
    </row>
    <row r="36" spans="1:11" s="31" customFormat="1" ht="15.75" x14ac:dyDescent="0.25">
      <c r="A36" s="82" t="s">
        <v>29</v>
      </c>
      <c r="B36" s="85" t="s">
        <v>30</v>
      </c>
      <c r="C36" s="28" t="s">
        <v>15</v>
      </c>
      <c r="D36" s="29">
        <f>SUM(D37:D39)</f>
        <v>118252.3</v>
      </c>
      <c r="E36" s="29" t="s">
        <v>49</v>
      </c>
      <c r="F36" s="29">
        <f t="shared" ref="F36" si="12">SUM(F37:F39)</f>
        <v>118252.3</v>
      </c>
      <c r="G36" s="29">
        <f>G39</f>
        <v>17707.79</v>
      </c>
      <c r="H36" s="29" t="str">
        <f t="shared" ref="H36:I36" si="13">H39</f>
        <v>Х</v>
      </c>
      <c r="I36" s="29">
        <f t="shared" si="13"/>
        <v>17468.060000000001</v>
      </c>
      <c r="J36" s="29" t="s">
        <v>49</v>
      </c>
      <c r="K36" s="30"/>
    </row>
    <row r="37" spans="1:11" s="14" customFormat="1" ht="31.5" x14ac:dyDescent="0.25">
      <c r="A37" s="83"/>
      <c r="B37" s="86"/>
      <c r="C37" s="32" t="s">
        <v>16</v>
      </c>
      <c r="D37" s="54" t="s">
        <v>49</v>
      </c>
      <c r="E37" s="54" t="s">
        <v>49</v>
      </c>
      <c r="F37" s="54" t="s">
        <v>49</v>
      </c>
      <c r="G37" s="54" t="s">
        <v>49</v>
      </c>
      <c r="H37" s="54" t="s">
        <v>49</v>
      </c>
      <c r="I37" s="54" t="s">
        <v>49</v>
      </c>
      <c r="J37" s="54" t="s">
        <v>49</v>
      </c>
      <c r="K37" s="33"/>
    </row>
    <row r="38" spans="1:11" s="14" customFormat="1" ht="15.75" x14ac:dyDescent="0.25">
      <c r="A38" s="83"/>
      <c r="B38" s="86"/>
      <c r="C38" s="34" t="s">
        <v>17</v>
      </c>
      <c r="D38" s="54" t="s">
        <v>49</v>
      </c>
      <c r="E38" s="54" t="s">
        <v>49</v>
      </c>
      <c r="F38" s="54" t="s">
        <v>49</v>
      </c>
      <c r="G38" s="54" t="s">
        <v>49</v>
      </c>
      <c r="H38" s="54" t="s">
        <v>49</v>
      </c>
      <c r="I38" s="54" t="s">
        <v>49</v>
      </c>
      <c r="J38" s="54" t="s">
        <v>49</v>
      </c>
      <c r="K38" s="33"/>
    </row>
    <row r="39" spans="1:11" s="14" customFormat="1" ht="62.45" customHeight="1" thickBot="1" x14ac:dyDescent="0.3">
      <c r="A39" s="84"/>
      <c r="B39" s="87"/>
      <c r="C39" s="35" t="s">
        <v>18</v>
      </c>
      <c r="D39" s="36">
        <v>118252.3</v>
      </c>
      <c r="E39" s="36" t="s">
        <v>49</v>
      </c>
      <c r="F39" s="36">
        <v>118252.3</v>
      </c>
      <c r="G39" s="36">
        <v>17707.79</v>
      </c>
      <c r="H39" s="37" t="s">
        <v>19</v>
      </c>
      <c r="I39" s="36">
        <v>17468.060000000001</v>
      </c>
      <c r="J39" s="36" t="s">
        <v>49</v>
      </c>
      <c r="K39" s="38"/>
    </row>
    <row r="40" spans="1:11" s="31" customFormat="1" ht="15.75" x14ac:dyDescent="0.25">
      <c r="A40" s="82" t="s">
        <v>31</v>
      </c>
      <c r="B40" s="88" t="s">
        <v>32</v>
      </c>
      <c r="C40" s="28" t="s">
        <v>15</v>
      </c>
      <c r="D40" s="29">
        <f>SUM(D41:D43)</f>
        <v>11542.4</v>
      </c>
      <c r="E40" s="29" t="s">
        <v>49</v>
      </c>
      <c r="F40" s="29">
        <f t="shared" ref="F40:I40" si="14">SUM(F41:F43)</f>
        <v>11542.4</v>
      </c>
      <c r="G40" s="62">
        <f t="shared" si="14"/>
        <v>0</v>
      </c>
      <c r="H40" s="63">
        <f t="shared" si="14"/>
        <v>0</v>
      </c>
      <c r="I40" s="62">
        <f t="shared" si="14"/>
        <v>0</v>
      </c>
      <c r="J40" s="55" t="s">
        <v>49</v>
      </c>
      <c r="K40" s="39"/>
    </row>
    <row r="41" spans="1:11" s="14" customFormat="1" ht="31.5" x14ac:dyDescent="0.25">
      <c r="A41" s="83"/>
      <c r="B41" s="89"/>
      <c r="C41" s="32" t="s">
        <v>16</v>
      </c>
      <c r="D41" s="54" t="s">
        <v>49</v>
      </c>
      <c r="E41" s="54" t="s">
        <v>49</v>
      </c>
      <c r="F41" s="54" t="s">
        <v>49</v>
      </c>
      <c r="G41" s="54" t="s">
        <v>49</v>
      </c>
      <c r="H41" s="54" t="s">
        <v>49</v>
      </c>
      <c r="I41" s="54" t="s">
        <v>49</v>
      </c>
      <c r="J41" s="54" t="s">
        <v>49</v>
      </c>
      <c r="K41" s="40"/>
    </row>
    <row r="42" spans="1:11" s="14" customFormat="1" ht="15.75" x14ac:dyDescent="0.25">
      <c r="A42" s="83"/>
      <c r="B42" s="89"/>
      <c r="C42" s="34" t="s">
        <v>17</v>
      </c>
      <c r="D42" s="54" t="s">
        <v>49</v>
      </c>
      <c r="E42" s="54" t="s">
        <v>49</v>
      </c>
      <c r="F42" s="54" t="s">
        <v>49</v>
      </c>
      <c r="G42" s="54" t="s">
        <v>49</v>
      </c>
      <c r="H42" s="54" t="s">
        <v>49</v>
      </c>
      <c r="I42" s="54" t="s">
        <v>49</v>
      </c>
      <c r="J42" s="54" t="s">
        <v>49</v>
      </c>
      <c r="K42" s="40"/>
    </row>
    <row r="43" spans="1:11" s="14" customFormat="1" ht="130.5" customHeight="1" thickBot="1" x14ac:dyDescent="0.3">
      <c r="A43" s="84"/>
      <c r="B43" s="90"/>
      <c r="C43" s="35" t="s">
        <v>18</v>
      </c>
      <c r="D43" s="36">
        <v>11542.4</v>
      </c>
      <c r="E43" s="36" t="s">
        <v>49</v>
      </c>
      <c r="F43" s="36">
        <v>11542.4</v>
      </c>
      <c r="G43" s="64">
        <v>0</v>
      </c>
      <c r="H43" s="37" t="s">
        <v>19</v>
      </c>
      <c r="I43" s="64">
        <v>0</v>
      </c>
      <c r="J43" s="56" t="s">
        <v>49</v>
      </c>
      <c r="K43" s="41"/>
    </row>
    <row r="44" spans="1:11" s="14" customFormat="1" ht="16.5" thickBot="1" x14ac:dyDescent="0.3">
      <c r="A44" s="66" t="s">
        <v>33</v>
      </c>
      <c r="B44" s="69" t="s">
        <v>34</v>
      </c>
      <c r="C44" s="15" t="s">
        <v>15</v>
      </c>
      <c r="D44" s="45">
        <f>SUM(D49,D57)</f>
        <v>663268.19999999995</v>
      </c>
      <c r="E44" s="42" t="s">
        <v>49</v>
      </c>
      <c r="F44" s="42">
        <f t="shared" ref="F44:I44" si="15">SUM(F49+F57)</f>
        <v>663268.19999999995</v>
      </c>
      <c r="G44" s="42">
        <f t="shared" si="15"/>
        <v>33002.33</v>
      </c>
      <c r="H44" s="42" t="s">
        <v>49</v>
      </c>
      <c r="I44" s="42">
        <f t="shared" si="15"/>
        <v>33002.33</v>
      </c>
      <c r="J44" s="42" t="s">
        <v>49</v>
      </c>
      <c r="K44" s="25"/>
    </row>
    <row r="45" spans="1:11" s="14" customFormat="1" ht="38.25" customHeight="1" x14ac:dyDescent="0.25">
      <c r="A45" s="67"/>
      <c r="B45" s="75"/>
      <c r="C45" s="18" t="s">
        <v>16</v>
      </c>
      <c r="D45" s="57" t="s">
        <v>49</v>
      </c>
      <c r="E45" s="57" t="s">
        <v>49</v>
      </c>
      <c r="F45" s="57" t="s">
        <v>49</v>
      </c>
      <c r="G45" s="57" t="s">
        <v>49</v>
      </c>
      <c r="H45" s="57" t="s">
        <v>49</v>
      </c>
      <c r="I45" s="57" t="s">
        <v>49</v>
      </c>
      <c r="J45" s="57" t="s">
        <v>49</v>
      </c>
      <c r="K45" s="19"/>
    </row>
    <row r="46" spans="1:11" s="14" customFormat="1" ht="63.75" customHeight="1" x14ac:dyDescent="0.25">
      <c r="A46" s="67"/>
      <c r="B46" s="75"/>
      <c r="C46" s="43" t="s">
        <v>17</v>
      </c>
      <c r="D46" s="57" t="s">
        <v>49</v>
      </c>
      <c r="E46" s="57" t="s">
        <v>49</v>
      </c>
      <c r="F46" s="57" t="s">
        <v>49</v>
      </c>
      <c r="G46" s="57" t="s">
        <v>49</v>
      </c>
      <c r="H46" s="57" t="s">
        <v>49</v>
      </c>
      <c r="I46" s="57" t="s">
        <v>49</v>
      </c>
      <c r="J46" s="57" t="s">
        <v>49</v>
      </c>
      <c r="K46" s="19"/>
    </row>
    <row r="47" spans="1:11" s="14" customFormat="1" ht="51.75" customHeight="1" thickBot="1" x14ac:dyDescent="0.3">
      <c r="A47" s="68"/>
      <c r="B47" s="76"/>
      <c r="C47" s="20" t="s">
        <v>18</v>
      </c>
      <c r="D47" s="45">
        <f>SUM(D52,D60)</f>
        <v>663268.19999999995</v>
      </c>
      <c r="E47" s="45" t="s">
        <v>49</v>
      </c>
      <c r="F47" s="45">
        <f>F44</f>
        <v>663268.19999999995</v>
      </c>
      <c r="G47" s="45">
        <f t="shared" ref="G47:I47" si="16">SUM(G52+G60)</f>
        <v>33002.33</v>
      </c>
      <c r="H47" s="22" t="s">
        <v>19</v>
      </c>
      <c r="I47" s="45">
        <f t="shared" si="16"/>
        <v>33002.33</v>
      </c>
      <c r="J47" s="45" t="s">
        <v>49</v>
      </c>
      <c r="K47" s="27"/>
    </row>
    <row r="48" spans="1:11" s="14" customFormat="1" ht="16.5" thickBot="1" x14ac:dyDescent="0.3">
      <c r="A48" s="72" t="s">
        <v>26</v>
      </c>
      <c r="B48" s="73"/>
      <c r="C48" s="73"/>
      <c r="D48" s="73"/>
      <c r="E48" s="73"/>
      <c r="F48" s="73"/>
      <c r="G48" s="73"/>
      <c r="H48" s="73"/>
      <c r="I48" s="73"/>
      <c r="J48" s="73"/>
      <c r="K48" s="74"/>
    </row>
    <row r="49" spans="1:11" s="31" customFormat="1" ht="15.75" x14ac:dyDescent="0.25">
      <c r="A49" s="66" t="s">
        <v>35</v>
      </c>
      <c r="B49" s="69" t="s">
        <v>28</v>
      </c>
      <c r="C49" s="15" t="s">
        <v>15</v>
      </c>
      <c r="D49" s="16">
        <f>SUM(D53)</f>
        <v>4539.7</v>
      </c>
      <c r="E49" s="16" t="s">
        <v>49</v>
      </c>
      <c r="F49" s="16">
        <v>4539.7</v>
      </c>
      <c r="G49" s="60">
        <f t="shared" ref="G49" si="17">SUM(G53)</f>
        <v>0</v>
      </c>
      <c r="H49" s="16" t="s">
        <v>49</v>
      </c>
      <c r="I49" s="60">
        <v>0</v>
      </c>
      <c r="J49" s="16" t="s">
        <v>49</v>
      </c>
      <c r="K49" s="24"/>
    </row>
    <row r="50" spans="1:11" s="14" customFormat="1" ht="31.5" x14ac:dyDescent="0.25">
      <c r="A50" s="67"/>
      <c r="B50" s="70"/>
      <c r="C50" s="18" t="s">
        <v>16</v>
      </c>
      <c r="D50" s="53" t="s">
        <v>49</v>
      </c>
      <c r="E50" s="53" t="s">
        <v>49</v>
      </c>
      <c r="F50" s="53" t="s">
        <v>49</v>
      </c>
      <c r="G50" s="53" t="s">
        <v>49</v>
      </c>
      <c r="H50" s="53" t="s">
        <v>49</v>
      </c>
      <c r="I50" s="53" t="s">
        <v>49</v>
      </c>
      <c r="J50" s="53" t="s">
        <v>49</v>
      </c>
      <c r="K50" s="19"/>
    </row>
    <row r="51" spans="1:11" s="14" customFormat="1" ht="15.75" x14ac:dyDescent="0.25">
      <c r="A51" s="67"/>
      <c r="B51" s="70"/>
      <c r="C51" s="43" t="s">
        <v>17</v>
      </c>
      <c r="D51" s="53" t="s">
        <v>49</v>
      </c>
      <c r="E51" s="53" t="s">
        <v>49</v>
      </c>
      <c r="F51" s="53" t="s">
        <v>49</v>
      </c>
      <c r="G51" s="53" t="s">
        <v>49</v>
      </c>
      <c r="H51" s="53" t="s">
        <v>49</v>
      </c>
      <c r="I51" s="53" t="s">
        <v>49</v>
      </c>
      <c r="J51" s="53" t="s">
        <v>49</v>
      </c>
      <c r="K51" s="19"/>
    </row>
    <row r="52" spans="1:11" s="14" customFormat="1" ht="49.7" customHeight="1" thickBot="1" x14ac:dyDescent="0.3">
      <c r="A52" s="68"/>
      <c r="B52" s="71"/>
      <c r="C52" s="20" t="s">
        <v>18</v>
      </c>
      <c r="D52" s="21">
        <f t="shared" ref="D52" si="18">SUM(D56)</f>
        <v>4539.7</v>
      </c>
      <c r="E52" s="21" t="s">
        <v>49</v>
      </c>
      <c r="F52" s="21">
        <v>4539.7</v>
      </c>
      <c r="G52" s="61">
        <v>0</v>
      </c>
      <c r="H52" s="22" t="s">
        <v>19</v>
      </c>
      <c r="I52" s="61">
        <v>0</v>
      </c>
      <c r="J52" s="21" t="s">
        <v>49</v>
      </c>
      <c r="K52" s="23"/>
    </row>
    <row r="53" spans="1:11" s="31" customFormat="1" ht="15.75" x14ac:dyDescent="0.25">
      <c r="A53" s="66" t="s">
        <v>36</v>
      </c>
      <c r="B53" s="69" t="s">
        <v>37</v>
      </c>
      <c r="C53" s="15" t="s">
        <v>15</v>
      </c>
      <c r="D53" s="16">
        <f t="shared" ref="D53:H53" si="19">SUM(D54:D56)</f>
        <v>4539.7</v>
      </c>
      <c r="E53" s="16" t="s">
        <v>49</v>
      </c>
      <c r="F53" s="16">
        <f t="shared" si="19"/>
        <v>4539.7</v>
      </c>
      <c r="G53" s="60">
        <f t="shared" si="19"/>
        <v>0</v>
      </c>
      <c r="H53" s="16">
        <f t="shared" si="19"/>
        <v>0</v>
      </c>
      <c r="I53" s="60">
        <v>0</v>
      </c>
      <c r="J53" s="16" t="s">
        <v>49</v>
      </c>
      <c r="K53" s="24"/>
    </row>
    <row r="54" spans="1:11" s="14" customFormat="1" ht="31.5" x14ac:dyDescent="0.25">
      <c r="A54" s="67"/>
      <c r="B54" s="70"/>
      <c r="C54" s="18" t="s">
        <v>16</v>
      </c>
      <c r="D54" s="52" t="s">
        <v>49</v>
      </c>
      <c r="E54" s="52" t="s">
        <v>49</v>
      </c>
      <c r="F54" s="52" t="s">
        <v>49</v>
      </c>
      <c r="G54" s="52" t="s">
        <v>49</v>
      </c>
      <c r="H54" s="52" t="s">
        <v>49</v>
      </c>
      <c r="I54" s="52" t="s">
        <v>49</v>
      </c>
      <c r="J54" s="52" t="s">
        <v>49</v>
      </c>
      <c r="K54" s="19"/>
    </row>
    <row r="55" spans="1:11" s="14" customFormat="1" ht="15.75" x14ac:dyDescent="0.25">
      <c r="A55" s="67"/>
      <c r="B55" s="70"/>
      <c r="C55" s="43" t="s">
        <v>17</v>
      </c>
      <c r="D55" s="52" t="s">
        <v>49</v>
      </c>
      <c r="E55" s="52" t="s">
        <v>49</v>
      </c>
      <c r="F55" s="52" t="s">
        <v>49</v>
      </c>
      <c r="G55" s="52" t="s">
        <v>49</v>
      </c>
      <c r="H55" s="52" t="s">
        <v>49</v>
      </c>
      <c r="I55" s="52" t="s">
        <v>49</v>
      </c>
      <c r="J55" s="52" t="s">
        <v>49</v>
      </c>
      <c r="K55" s="19"/>
    </row>
    <row r="56" spans="1:11" s="14" customFormat="1" ht="32.25" thickBot="1" x14ac:dyDescent="0.3">
      <c r="A56" s="68"/>
      <c r="B56" s="71"/>
      <c r="C56" s="20" t="s">
        <v>18</v>
      </c>
      <c r="D56" s="21">
        <v>4539.7</v>
      </c>
      <c r="E56" s="21" t="s">
        <v>49</v>
      </c>
      <c r="F56" s="21">
        <v>4539.7</v>
      </c>
      <c r="G56" s="61">
        <v>0</v>
      </c>
      <c r="H56" s="22" t="s">
        <v>19</v>
      </c>
      <c r="I56" s="61">
        <v>0</v>
      </c>
      <c r="J56" s="22" t="s">
        <v>49</v>
      </c>
      <c r="K56" s="23"/>
    </row>
    <row r="57" spans="1:11" s="31" customFormat="1" ht="15.75" x14ac:dyDescent="0.25">
      <c r="A57" s="66" t="s">
        <v>38</v>
      </c>
      <c r="B57" s="69" t="s">
        <v>39</v>
      </c>
      <c r="C57" s="15" t="s">
        <v>15</v>
      </c>
      <c r="D57" s="16">
        <f t="shared" ref="D57:F57" si="20">SUM(D61+D65+D69)</f>
        <v>658728.5</v>
      </c>
      <c r="E57" s="16" t="s">
        <v>49</v>
      </c>
      <c r="F57" s="16">
        <f t="shared" si="20"/>
        <v>658728.5</v>
      </c>
      <c r="G57" s="16">
        <f>SUM(G61,G65,G69)</f>
        <v>33002.33</v>
      </c>
      <c r="H57" s="16" t="s">
        <v>49</v>
      </c>
      <c r="I57" s="16">
        <f>SUM(I61,I65,I69)</f>
        <v>33002.33</v>
      </c>
      <c r="J57" s="16" t="s">
        <v>49</v>
      </c>
      <c r="K57" s="46"/>
    </row>
    <row r="58" spans="1:11" s="14" customFormat="1" ht="31.5" x14ac:dyDescent="0.25">
      <c r="A58" s="67"/>
      <c r="B58" s="70"/>
      <c r="C58" s="18" t="s">
        <v>16</v>
      </c>
      <c r="D58" s="53" t="s">
        <v>49</v>
      </c>
      <c r="E58" s="53" t="s">
        <v>49</v>
      </c>
      <c r="F58" s="53" t="s">
        <v>49</v>
      </c>
      <c r="G58" s="53" t="s">
        <v>49</v>
      </c>
      <c r="H58" s="53" t="s">
        <v>49</v>
      </c>
      <c r="I58" s="53" t="s">
        <v>49</v>
      </c>
      <c r="J58" s="53" t="s">
        <v>49</v>
      </c>
      <c r="K58" s="19"/>
    </row>
    <row r="59" spans="1:11" s="14" customFormat="1" ht="15.75" x14ac:dyDescent="0.25">
      <c r="A59" s="67"/>
      <c r="B59" s="70"/>
      <c r="C59" s="43" t="s">
        <v>17</v>
      </c>
      <c r="D59" s="53" t="s">
        <v>49</v>
      </c>
      <c r="E59" s="53" t="s">
        <v>49</v>
      </c>
      <c r="F59" s="53" t="s">
        <v>49</v>
      </c>
      <c r="G59" s="53" t="s">
        <v>49</v>
      </c>
      <c r="H59" s="53" t="s">
        <v>49</v>
      </c>
      <c r="I59" s="53" t="s">
        <v>49</v>
      </c>
      <c r="J59" s="53" t="s">
        <v>49</v>
      </c>
      <c r="K59" s="19"/>
    </row>
    <row r="60" spans="1:11" s="14" customFormat="1" ht="116.25" customHeight="1" thickBot="1" x14ac:dyDescent="0.3">
      <c r="A60" s="68"/>
      <c r="B60" s="71"/>
      <c r="C60" s="20" t="s">
        <v>18</v>
      </c>
      <c r="D60" s="21">
        <f>SUM(D64,D68,D72)</f>
        <v>658728.5</v>
      </c>
      <c r="E60" s="21" t="s">
        <v>49</v>
      </c>
      <c r="F60" s="21">
        <v>658728.5</v>
      </c>
      <c r="G60" s="21">
        <f>SUM(G64,G68,G72)</f>
        <v>33002.33</v>
      </c>
      <c r="H60" s="22" t="s">
        <v>19</v>
      </c>
      <c r="I60" s="21">
        <f>SUM(I64,I68,I72)</f>
        <v>33002.33</v>
      </c>
      <c r="J60" s="21" t="s">
        <v>49</v>
      </c>
      <c r="K60" s="23"/>
    </row>
    <row r="61" spans="1:11" s="14" customFormat="1" ht="16.5" thickBot="1" x14ac:dyDescent="0.3">
      <c r="A61" s="66" t="s">
        <v>40</v>
      </c>
      <c r="B61" s="69" t="s">
        <v>37</v>
      </c>
      <c r="C61" s="15" t="s">
        <v>15</v>
      </c>
      <c r="D61" s="49">
        <f>D64</f>
        <v>653059.4</v>
      </c>
      <c r="E61" s="47" t="s">
        <v>49</v>
      </c>
      <c r="F61" s="47">
        <f t="shared" ref="F61:J61" si="21">SUM(F62:F64)</f>
        <v>653059.4</v>
      </c>
      <c r="G61" s="47">
        <f t="shared" si="21"/>
        <v>33002.33</v>
      </c>
      <c r="H61" s="47">
        <f t="shared" si="21"/>
        <v>0</v>
      </c>
      <c r="I61" s="47">
        <f t="shared" si="21"/>
        <v>33002.33</v>
      </c>
      <c r="J61" s="47">
        <f t="shared" si="21"/>
        <v>0</v>
      </c>
      <c r="K61" s="48"/>
    </row>
    <row r="62" spans="1:11" s="14" customFormat="1" ht="31.5" x14ac:dyDescent="0.25">
      <c r="A62" s="67"/>
      <c r="B62" s="70"/>
      <c r="C62" s="18" t="s">
        <v>16</v>
      </c>
      <c r="D62" s="52" t="s">
        <v>49</v>
      </c>
      <c r="E62" s="52" t="s">
        <v>49</v>
      </c>
      <c r="F62" s="52" t="s">
        <v>49</v>
      </c>
      <c r="G62" s="52" t="s">
        <v>49</v>
      </c>
      <c r="H62" s="52" t="s">
        <v>49</v>
      </c>
      <c r="I62" s="52" t="s">
        <v>49</v>
      </c>
      <c r="J62" s="52" t="s">
        <v>49</v>
      </c>
      <c r="K62" s="19"/>
    </row>
    <row r="63" spans="1:11" s="14" customFormat="1" ht="15.75" x14ac:dyDescent="0.25">
      <c r="A63" s="67"/>
      <c r="B63" s="70"/>
      <c r="C63" s="43" t="s">
        <v>17</v>
      </c>
      <c r="D63" s="52" t="s">
        <v>49</v>
      </c>
      <c r="E63" s="52" t="s">
        <v>49</v>
      </c>
      <c r="F63" s="52" t="s">
        <v>49</v>
      </c>
      <c r="G63" s="52" t="s">
        <v>49</v>
      </c>
      <c r="H63" s="52" t="s">
        <v>49</v>
      </c>
      <c r="I63" s="52" t="s">
        <v>49</v>
      </c>
      <c r="J63" s="52" t="s">
        <v>49</v>
      </c>
      <c r="K63" s="19"/>
    </row>
    <row r="64" spans="1:11" s="14" customFormat="1" ht="60" customHeight="1" thickBot="1" x14ac:dyDescent="0.3">
      <c r="A64" s="68"/>
      <c r="B64" s="71"/>
      <c r="C64" s="20" t="s">
        <v>18</v>
      </c>
      <c r="D64" s="49">
        <v>653059.4</v>
      </c>
      <c r="E64" s="49"/>
      <c r="F64" s="49">
        <v>653059.4</v>
      </c>
      <c r="G64" s="49">
        <v>33002.33</v>
      </c>
      <c r="H64" s="22" t="s">
        <v>19</v>
      </c>
      <c r="I64" s="49">
        <v>33002.33</v>
      </c>
      <c r="J64" s="49"/>
      <c r="K64" s="27"/>
    </row>
    <row r="65" spans="1:11" s="14" customFormat="1" ht="15.75" x14ac:dyDescent="0.25">
      <c r="A65" s="66" t="s">
        <v>41</v>
      </c>
      <c r="B65" s="69" t="s">
        <v>42</v>
      </c>
      <c r="C65" s="15" t="s">
        <v>15</v>
      </c>
      <c r="D65" s="16">
        <f>D68</f>
        <v>5159.1000000000004</v>
      </c>
      <c r="E65" s="16" t="s">
        <v>49</v>
      </c>
      <c r="F65" s="16">
        <f t="shared" ref="F65" si="22">SUM(F66:F68)</f>
        <v>5159.1000000000004</v>
      </c>
      <c r="G65" s="60">
        <v>0</v>
      </c>
      <c r="H65" s="16" t="s">
        <v>49</v>
      </c>
      <c r="I65" s="60">
        <v>0</v>
      </c>
      <c r="J65" s="16" t="s">
        <v>49</v>
      </c>
      <c r="K65" s="25"/>
    </row>
    <row r="66" spans="1:11" s="14" customFormat="1" ht="31.5" x14ac:dyDescent="0.25">
      <c r="A66" s="67"/>
      <c r="B66" s="70"/>
      <c r="C66" s="18" t="s">
        <v>16</v>
      </c>
      <c r="D66" s="52" t="s">
        <v>49</v>
      </c>
      <c r="E66" s="52" t="s">
        <v>49</v>
      </c>
      <c r="F66" s="52" t="s">
        <v>49</v>
      </c>
      <c r="G66" s="52" t="s">
        <v>49</v>
      </c>
      <c r="H66" s="52" t="s">
        <v>49</v>
      </c>
      <c r="I66" s="52" t="s">
        <v>49</v>
      </c>
      <c r="J66" s="52" t="s">
        <v>49</v>
      </c>
      <c r="K66" s="19"/>
    </row>
    <row r="67" spans="1:11" s="14" customFormat="1" ht="15.75" x14ac:dyDescent="0.25">
      <c r="A67" s="67"/>
      <c r="B67" s="70"/>
      <c r="C67" s="43" t="s">
        <v>17</v>
      </c>
      <c r="D67" s="52" t="s">
        <v>49</v>
      </c>
      <c r="E67" s="52" t="s">
        <v>49</v>
      </c>
      <c r="F67" s="52" t="s">
        <v>49</v>
      </c>
      <c r="G67" s="52" t="s">
        <v>49</v>
      </c>
      <c r="H67" s="52" t="s">
        <v>49</v>
      </c>
      <c r="I67" s="52" t="s">
        <v>49</v>
      </c>
      <c r="J67" s="52" t="s">
        <v>49</v>
      </c>
      <c r="K67" s="19"/>
    </row>
    <row r="68" spans="1:11" s="14" customFormat="1" ht="52.5" customHeight="1" thickBot="1" x14ac:dyDescent="0.3">
      <c r="A68" s="68"/>
      <c r="B68" s="71"/>
      <c r="C68" s="20" t="s">
        <v>18</v>
      </c>
      <c r="D68" s="58">
        <v>5159.1000000000004</v>
      </c>
      <c r="E68" s="22" t="s">
        <v>49</v>
      </c>
      <c r="F68" s="21">
        <v>5159.1000000000004</v>
      </c>
      <c r="G68" s="58">
        <v>0</v>
      </c>
      <c r="H68" s="22" t="s">
        <v>19</v>
      </c>
      <c r="I68" s="58">
        <v>0</v>
      </c>
      <c r="J68" s="22" t="s">
        <v>49</v>
      </c>
      <c r="K68" s="23"/>
    </row>
    <row r="69" spans="1:11" s="14" customFormat="1" ht="15.75" x14ac:dyDescent="0.25">
      <c r="A69" s="66" t="s">
        <v>43</v>
      </c>
      <c r="B69" s="93" t="s">
        <v>44</v>
      </c>
      <c r="C69" s="15" t="s">
        <v>15</v>
      </c>
      <c r="D69" s="16">
        <f>SUM(D70:D72)</f>
        <v>510</v>
      </c>
      <c r="E69" s="16" t="s">
        <v>49</v>
      </c>
      <c r="F69" s="16">
        <f t="shared" ref="F69:I69" si="23">SUM(F70:F72)</f>
        <v>510</v>
      </c>
      <c r="G69" s="60">
        <v>0</v>
      </c>
      <c r="H69" s="16">
        <f t="shared" si="23"/>
        <v>0</v>
      </c>
      <c r="I69" s="60">
        <f t="shared" si="23"/>
        <v>0</v>
      </c>
      <c r="J69" s="16" t="s">
        <v>49</v>
      </c>
      <c r="K69" s="24"/>
    </row>
    <row r="70" spans="1:11" s="14" customFormat="1" ht="31.5" x14ac:dyDescent="0.25">
      <c r="A70" s="67"/>
      <c r="B70" s="94"/>
      <c r="C70" s="18" t="s">
        <v>16</v>
      </c>
      <c r="D70" s="52" t="s">
        <v>49</v>
      </c>
      <c r="E70" s="52" t="s">
        <v>49</v>
      </c>
      <c r="F70" s="52" t="s">
        <v>49</v>
      </c>
      <c r="G70" s="52" t="s">
        <v>49</v>
      </c>
      <c r="H70" s="52" t="s">
        <v>49</v>
      </c>
      <c r="I70" s="52" t="s">
        <v>49</v>
      </c>
      <c r="J70" s="52" t="s">
        <v>49</v>
      </c>
      <c r="K70" s="19"/>
    </row>
    <row r="71" spans="1:11" s="14" customFormat="1" ht="15.75" x14ac:dyDescent="0.25">
      <c r="A71" s="67"/>
      <c r="B71" s="94"/>
      <c r="C71" s="43" t="s">
        <v>17</v>
      </c>
      <c r="D71" s="52" t="s">
        <v>49</v>
      </c>
      <c r="E71" s="52" t="s">
        <v>49</v>
      </c>
      <c r="F71" s="52" t="s">
        <v>49</v>
      </c>
      <c r="G71" s="52" t="s">
        <v>49</v>
      </c>
      <c r="H71" s="52" t="s">
        <v>49</v>
      </c>
      <c r="I71" s="52" t="s">
        <v>49</v>
      </c>
      <c r="J71" s="52" t="s">
        <v>49</v>
      </c>
      <c r="K71" s="19"/>
    </row>
    <row r="72" spans="1:11" s="14" customFormat="1" ht="49.7" customHeight="1" thickBot="1" x14ac:dyDescent="0.3">
      <c r="A72" s="68"/>
      <c r="B72" s="95"/>
      <c r="C72" s="20" t="s">
        <v>18</v>
      </c>
      <c r="D72" s="49">
        <v>510</v>
      </c>
      <c r="E72" s="49" t="s">
        <v>49</v>
      </c>
      <c r="F72" s="49">
        <v>510</v>
      </c>
      <c r="G72" s="65">
        <v>0</v>
      </c>
      <c r="H72" s="22" t="s">
        <v>19</v>
      </c>
      <c r="I72" s="58">
        <v>0</v>
      </c>
      <c r="J72" s="22" t="s">
        <v>49</v>
      </c>
      <c r="K72" s="23"/>
    </row>
    <row r="74" spans="1:11" ht="94.5" customHeight="1" x14ac:dyDescent="0.3">
      <c r="A74" s="96" t="s">
        <v>52</v>
      </c>
      <c r="B74" s="96"/>
      <c r="J74" s="81" t="s">
        <v>53</v>
      </c>
      <c r="K74" s="81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46</v>
      </c>
      <c r="B77" s="51"/>
      <c r="J77" s="81" t="s">
        <v>47</v>
      </c>
      <c r="K77" s="81"/>
    </row>
    <row r="78" spans="1:11" x14ac:dyDescent="0.3">
      <c r="A78" s="92" t="s">
        <v>48</v>
      </c>
      <c r="B78" s="92"/>
    </row>
  </sheetData>
  <mergeCells count="36">
    <mergeCell ref="J77:K77"/>
    <mergeCell ref="A78:B78"/>
    <mergeCell ref="A61:A64"/>
    <mergeCell ref="B61:B64"/>
    <mergeCell ref="A65:A68"/>
    <mergeCell ref="B65:B68"/>
    <mergeCell ref="A69:A72"/>
    <mergeCell ref="B69:B72"/>
    <mergeCell ref="A74:B74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A15:A18"/>
    <mergeCell ref="B15:B18"/>
    <mergeCell ref="A19:A22"/>
    <mergeCell ref="B19:B22"/>
    <mergeCell ref="A23:A26"/>
    <mergeCell ref="B23:B26"/>
    <mergeCell ref="A27:A30"/>
    <mergeCell ref="B27:B30"/>
    <mergeCell ref="A31:K31"/>
    <mergeCell ref="A44:A47"/>
    <mergeCell ref="B44:B4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2021-03-15T13:10:28Z</dcterms:modified>
</cp:coreProperties>
</file>