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9CA6D5B0-96FB-4110-AD0F-EBA11BDD8CA8}" xr6:coauthVersionLast="36" xr6:coauthVersionMax="36" xr10:uidLastSave="{00000000-0000-0000-0000-000000000000}"/>
  <bookViews>
    <workbookView xWindow="0" yWindow="0" windowWidth="21570" windowHeight="9015" xr2:uid="{00000000-000D-0000-FFFF-FFFF00000000}"/>
  </bookViews>
  <sheets>
    <sheet name="приложение № 23" sheetId="4" r:id="rId1"/>
  </sheets>
  <definedNames>
    <definedName name="_xlnm.Print_Titles" localSheetId="0">'приложение № 23'!$21:$21</definedName>
    <definedName name="_xlnm.Print_Area" localSheetId="0">'приложение № 23'!$A$1:$H$37</definedName>
  </definedNames>
  <calcPr calcId="162913"/>
</workbook>
</file>

<file path=xl/calcChain.xml><?xml version="1.0" encoding="utf-8"?>
<calcChain xmlns="http://schemas.openxmlformats.org/spreadsheetml/2006/main">
  <c r="D36" i="4" l="1"/>
  <c r="D35" i="4"/>
  <c r="D24" i="4" l="1"/>
  <c r="D23" i="4" l="1"/>
  <c r="E37" i="4" l="1"/>
  <c r="D25" i="4" l="1"/>
  <c r="D26" i="4"/>
  <c r="D32" i="4"/>
  <c r="D34" i="4"/>
  <c r="G33" i="4"/>
  <c r="F33" i="4"/>
  <c r="G31" i="4"/>
  <c r="F31" i="4"/>
  <c r="G30" i="4"/>
  <c r="F30" i="4"/>
  <c r="D30" i="4" s="1"/>
  <c r="G29" i="4"/>
  <c r="F29" i="4"/>
  <c r="D29" i="4" s="1"/>
  <c r="G28" i="4"/>
  <c r="F28" i="4"/>
  <c r="D28" i="4" s="1"/>
  <c r="G27" i="4"/>
  <c r="G37" i="4" s="1"/>
  <c r="F27" i="4"/>
  <c r="D33" i="4" l="1"/>
  <c r="D27" i="4"/>
  <c r="F37" i="4"/>
  <c r="D37" i="4" s="1"/>
  <c r="D31" i="4"/>
  <c r="D22" i="4"/>
</calcChain>
</file>

<file path=xl/sharedStrings.xml><?xml version="1.0" encoding="utf-8"?>
<sst xmlns="http://schemas.openxmlformats.org/spreadsheetml/2006/main" count="67" uniqueCount="41">
  <si>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</si>
  <si>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</si>
  <si>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</si>
  <si>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</si>
  <si>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</si>
  <si>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0502</t>
  </si>
  <si>
    <t>921</t>
  </si>
  <si>
    <t>0701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</si>
  <si>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</si>
  <si>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</si>
  <si>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</si>
  <si>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</si>
  <si>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</si>
  <si>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</si>
  <si>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</si>
  <si>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</si>
  <si>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</si>
  <si>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</si>
  <si>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 xml:space="preserve">                                                      «ПРИЛОЖЕНИЕ № 23</t>
  </si>
  <si>
    <t>0409</t>
  </si>
  <si>
    <t>федераль-ного бюджета</t>
  </si>
  <si>
    <t>»</t>
  </si>
  <si>
    <t>«Общеобразовательная организация на 1100 мест в Прикубанском внутригород-ском округе г. Краснодара (2, 3, 4 этапы)»</t>
  </si>
  <si>
    <t>«Блок начальных классов на 400 мест на территории МБОУ СОШ № 81 по                                                             ул. Сербская, 7 в пос. Пригородном города Краснодара»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</si>
  <si>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</si>
  <si>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«Приобретение объектов недвижимости для размещения общеобразовательной организации на 1550 мест, расположенных по адресу: город Краснодар, Прикубанский внутригородской округ»</t>
  </si>
  <si>
    <t>«Проектирование и строительство ДДУ в                                                                    п. Индустриальный по ул. Фанагорийская» (1 этап)»</t>
  </si>
  <si>
    <t>«Проектирование и строительство ДДУ в                           п. Плодородный - 2 по ул. Александровской                               (I этап)»</t>
  </si>
  <si>
    <t>«Общеобразовательная школа на 1550 мест по ул. Восточно-Кругликовская, в г. Крас-нодаре»</t>
  </si>
  <si>
    <t>«Сеть фекальной канализации протяжен-ностью 2600 м, пос. Пашковский г. Крас-нодара (Второй этап)»</t>
  </si>
  <si>
    <t>«Проектирование и реконструкция му-ниципального бюджетного общеобразо-вательного учреждения  муниципального образования город Краснодар гимназии                                             № 23 2 этап: Строительство блока МБОУ на 400 мест с переходной галереей»</t>
  </si>
  <si>
    <t>«Проектирование и строительство дет-ского сада на 280 мест в составе жилой застройки по ул. Красных Партизан, 1/4                                     в г. Краснодаре»</t>
  </si>
  <si>
    <t>942</t>
  </si>
  <si>
    <t>«Общеобразовательная организация на 1100 мест по ул. Красных Партизан, 1/4 в г. Краснодаре»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</si>
  <si>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западнее пос. Лазурного  (водоснабжение) (Этап 2.2 Водопроводные очистные сооружения)»</t>
  </si>
  <si>
    <t>«Проектирование и строительство СОШ по ул. Наримановской в хуторе Ленина города Краснодара (1000 мест). (1 этап)»</t>
  </si>
  <si>
    <t>«Реконструкция ул. Восточно-Кругликовской от ул. 40-летия Победы до ул. Домбайской, ул. Яснополянской от                  ул. Домбайской до ул. Уссурийской,              ул. Уссурийской от ул. Яснополянской до ул. Российской. Корректировка»</t>
  </si>
  <si>
    <t>«Строительство, реконструкция, капи-тальный ремонт, ремонт и содержание автомобильных дорог»</t>
  </si>
  <si>
    <t xml:space="preserve">                                                      ПРИЛОЖЕНИЕ № 16</t>
  </si>
  <si>
    <t xml:space="preserve">                                                      от 23.10.2018 № 62 п. 2</t>
  </si>
  <si>
    <t xml:space="preserve">                                                      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</si>
</sst>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0" xfId="0" applyFont="1" applyFill="1"/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justify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165" fontId="3" fillId="0" borderId="7" xfId="0" applyNumberFormat="1" applyFont="1" applyFill="1" applyBorder="1" applyAlignment="1">
      <alignment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 wrapText="1"/>
    </xf>
    <xf numFmtId="166" fontId="3" fillId="0" borderId="0" xfId="0" applyNumberFormat="1" applyFont="1" applyFill="1"/>
    <xf numFmtId="165" fontId="9" fillId="0" borderId="1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justify" wrapText="1"/>
    </xf>
    <xf numFmtId="165" fontId="3" fillId="0" borderId="10" xfId="0" applyNumberFormat="1" applyFont="1" applyFill="1" applyBorder="1" applyAlignment="1">
      <alignment wrapText="1"/>
    </xf>
    <xf numFmtId="165" fontId="3" fillId="0" borderId="11" xfId="0" applyNumberFormat="1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8" xfId="0" applyFont="1" applyBorder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9"/>
  <sheetViews>
    <sheetView tabSelected="1" view="pageBreakPreview" zoomScaleNormal="100" zoomScaleSheetLayoutView="100" workbookViewId="0">
      <selection activeCell="C10" sqref="C10"/>
    </sheetView>
  </sheetViews>
  <sheetFormatPr defaultRowHeight="18.75" x14ac:dyDescent="0.3"/>
  <cols>
    <col min="1" max="1" width="5.7109375" style="2" customWidth="1"/>
    <col min="2" max="2" width="7" style="2" customWidth="1"/>
    <col min="3" max="3" width="48" style="2" customWidth="1"/>
    <col min="4" max="4" width="13.5703125" style="2" customWidth="1"/>
    <col min="5" max="5" width="12.7109375" style="2" bestFit="1" customWidth="1"/>
    <col min="6" max="6" width="13.5703125" style="2" customWidth="1"/>
    <col min="7" max="7" width="11.7109375" style="2" customWidth="1"/>
    <col min="8" max="8" width="3.28515625" style="1" customWidth="1"/>
    <col min="9" max="10" width="12.42578125" style="1" bestFit="1" customWidth="1"/>
    <col min="11" max="11" width="11.140625" style="1" bestFit="1" customWidth="1"/>
    <col min="12" max="16384" width="9.140625" style="1"/>
  </cols>
  <sheetData>
    <row r="1" spans="1:256" s="9" customFormat="1" ht="18.75" customHeight="1" x14ac:dyDescent="0.35">
      <c r="A1" s="24"/>
      <c r="B1" s="24"/>
      <c r="C1" s="43" t="s">
        <v>38</v>
      </c>
      <c r="D1" s="48"/>
      <c r="E1" s="48"/>
      <c r="F1" s="48"/>
      <c r="G1" s="48"/>
    </row>
    <row r="2" spans="1:256" s="9" customFormat="1" ht="22.5" customHeight="1" x14ac:dyDescent="0.35">
      <c r="A2" s="24"/>
      <c r="B2" s="24"/>
      <c r="C2" s="43" t="s">
        <v>16</v>
      </c>
      <c r="D2" s="48"/>
      <c r="E2" s="48"/>
      <c r="F2" s="48"/>
      <c r="G2" s="48"/>
    </row>
    <row r="3" spans="1:256" s="9" customFormat="1" ht="22.5" customHeight="1" x14ac:dyDescent="0.35">
      <c r="A3" s="24"/>
      <c r="B3" s="24"/>
      <c r="C3" s="43" t="s">
        <v>17</v>
      </c>
      <c r="D3" s="48"/>
      <c r="E3" s="48"/>
      <c r="F3" s="48"/>
      <c r="G3" s="48"/>
    </row>
    <row r="4" spans="1:256" s="9" customFormat="1" ht="18.75" customHeight="1" x14ac:dyDescent="0.35">
      <c r="A4" s="24"/>
      <c r="B4" s="24"/>
      <c r="C4" s="43" t="s">
        <v>39</v>
      </c>
      <c r="D4" s="48"/>
      <c r="E4" s="48"/>
      <c r="F4" s="48"/>
      <c r="G4" s="48"/>
    </row>
    <row r="5" spans="1:256" s="9" customFormat="1" ht="18.75" customHeight="1" x14ac:dyDescent="0.35">
      <c r="A5" s="24"/>
      <c r="B5" s="24"/>
      <c r="C5" s="20"/>
      <c r="D5" s="25"/>
      <c r="E5" s="25"/>
      <c r="F5" s="25"/>
      <c r="G5" s="25"/>
    </row>
    <row r="6" spans="1:256" s="9" customFormat="1" ht="21" x14ac:dyDescent="0.35">
      <c r="A6" s="24"/>
      <c r="B6" s="24"/>
      <c r="C6" s="43" t="s">
        <v>18</v>
      </c>
      <c r="D6" s="48"/>
      <c r="E6" s="48"/>
      <c r="F6" s="48"/>
      <c r="G6" s="48"/>
    </row>
    <row r="7" spans="1:256" s="9" customFormat="1" ht="24" customHeight="1" x14ac:dyDescent="0.35">
      <c r="A7" s="24"/>
      <c r="B7" s="24"/>
      <c r="C7" s="43" t="s">
        <v>16</v>
      </c>
      <c r="D7" s="48"/>
      <c r="E7" s="48"/>
      <c r="F7" s="48"/>
      <c r="G7" s="48"/>
    </row>
    <row r="8" spans="1:256" s="9" customFormat="1" ht="24" customHeight="1" x14ac:dyDescent="0.35">
      <c r="A8" s="24"/>
      <c r="B8" s="24"/>
      <c r="C8" s="43" t="s">
        <v>17</v>
      </c>
      <c r="D8" s="48"/>
      <c r="E8" s="48"/>
      <c r="F8" s="48"/>
      <c r="G8" s="48"/>
    </row>
    <row r="9" spans="1:256" s="9" customFormat="1" ht="24.75" customHeight="1" x14ac:dyDescent="0.35">
      <c r="A9" s="24"/>
      <c r="B9" s="24"/>
      <c r="C9" s="43" t="s">
        <v>40</v>
      </c>
      <c r="D9" s="48"/>
      <c r="E9" s="48"/>
      <c r="F9" s="48"/>
      <c r="G9" s="48"/>
    </row>
    <row r="10" spans="1:256" s="9" customFormat="1" ht="20.25" x14ac:dyDescent="0.3">
      <c r="A10" s="24"/>
      <c r="B10" s="24"/>
      <c r="C10" s="24"/>
      <c r="D10" s="20"/>
      <c r="E10" s="20"/>
      <c r="F10" s="20"/>
      <c r="G10" s="20"/>
    </row>
    <row r="11" spans="1:256" s="9" customFormat="1" ht="20.25" x14ac:dyDescent="0.3">
      <c r="A11" s="24"/>
      <c r="B11" s="24"/>
      <c r="C11" s="24"/>
      <c r="D11" s="36"/>
      <c r="E11" s="36"/>
      <c r="F11" s="36"/>
      <c r="G11" s="36"/>
    </row>
    <row r="12" spans="1:256" s="9" customFormat="1" ht="20.25" x14ac:dyDescent="0.3">
      <c r="A12" s="24"/>
      <c r="B12" s="24"/>
      <c r="C12" s="24"/>
      <c r="D12" s="20"/>
      <c r="E12" s="20"/>
      <c r="F12" s="20"/>
      <c r="G12" s="20"/>
    </row>
    <row r="13" spans="1:256" s="9" customFormat="1" ht="20.25" x14ac:dyDescent="0.3">
      <c r="A13" s="47" t="s">
        <v>12</v>
      </c>
      <c r="B13" s="47"/>
      <c r="C13" s="47"/>
      <c r="D13" s="47"/>
      <c r="E13" s="47"/>
      <c r="F13" s="47"/>
      <c r="G13" s="47"/>
    </row>
    <row r="14" spans="1:256" s="9" customFormat="1" ht="161.25" customHeight="1" x14ac:dyDescent="0.3">
      <c r="A14" s="47" t="s">
        <v>24</v>
      </c>
      <c r="B14" s="47"/>
      <c r="C14" s="47"/>
      <c r="D14" s="47"/>
      <c r="E14" s="47"/>
      <c r="F14" s="47"/>
      <c r="G14" s="47"/>
      <c r="H14" s="10"/>
      <c r="I14" s="10"/>
      <c r="J14" s="10"/>
      <c r="K14" s="10"/>
      <c r="L14" s="10"/>
      <c r="M14" s="10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x14ac:dyDescent="0.3">
      <c r="A15" s="6"/>
      <c r="B15" s="6"/>
      <c r="C15" s="6"/>
      <c r="D15" s="6"/>
      <c r="E15" s="7"/>
      <c r="F15" s="6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x14ac:dyDescent="0.3">
      <c r="A16" s="4"/>
      <c r="B16" s="4"/>
      <c r="C16" s="4"/>
      <c r="D16" s="4"/>
      <c r="E16" s="8"/>
      <c r="F16" s="4"/>
      <c r="G16" s="4"/>
    </row>
    <row r="17" spans="1:8" x14ac:dyDescent="0.3">
      <c r="F17" s="49" t="s">
        <v>3</v>
      </c>
      <c r="G17" s="49"/>
    </row>
    <row r="18" spans="1:8" x14ac:dyDescent="0.3">
      <c r="A18" s="45" t="s">
        <v>4</v>
      </c>
      <c r="B18" s="45" t="s">
        <v>11</v>
      </c>
      <c r="C18" s="45" t="s">
        <v>0</v>
      </c>
      <c r="D18" s="44" t="s">
        <v>13</v>
      </c>
      <c r="E18" s="44"/>
      <c r="F18" s="44"/>
      <c r="G18" s="44"/>
      <c r="H18" s="11"/>
    </row>
    <row r="19" spans="1:8" ht="18" customHeight="1" x14ac:dyDescent="0.3">
      <c r="A19" s="45"/>
      <c r="B19" s="45"/>
      <c r="C19" s="45"/>
      <c r="D19" s="45" t="s">
        <v>14</v>
      </c>
      <c r="E19" s="44" t="s">
        <v>15</v>
      </c>
      <c r="F19" s="46"/>
      <c r="G19" s="46"/>
      <c r="H19" s="11"/>
    </row>
    <row r="20" spans="1:8" ht="56.25" x14ac:dyDescent="0.3">
      <c r="A20" s="45"/>
      <c r="B20" s="45"/>
      <c r="C20" s="45"/>
      <c r="D20" s="45"/>
      <c r="E20" s="27" t="s">
        <v>20</v>
      </c>
      <c r="F20" s="27" t="s">
        <v>1</v>
      </c>
      <c r="G20" s="27" t="s">
        <v>2</v>
      </c>
      <c r="H20" s="11"/>
    </row>
    <row r="21" spans="1:8" x14ac:dyDescent="0.3">
      <c r="A21" s="26">
        <v>1</v>
      </c>
      <c r="B21" s="26">
        <v>2</v>
      </c>
      <c r="C21" s="26">
        <v>3</v>
      </c>
      <c r="D21" s="26">
        <v>4</v>
      </c>
      <c r="E21" s="26">
        <v>5</v>
      </c>
      <c r="F21" s="26">
        <v>6</v>
      </c>
      <c r="G21" s="26">
        <v>7</v>
      </c>
      <c r="H21" s="11"/>
    </row>
    <row r="22" spans="1:8" s="12" customFormat="1" ht="111.75" customHeight="1" x14ac:dyDescent="0.3">
      <c r="A22" s="37" t="s">
        <v>8</v>
      </c>
      <c r="B22" s="38" t="s">
        <v>19</v>
      </c>
      <c r="C22" s="39" t="s">
        <v>36</v>
      </c>
      <c r="D22" s="40">
        <f>E22+F22+G22</f>
        <v>154895.4</v>
      </c>
      <c r="E22" s="40">
        <v>0</v>
      </c>
      <c r="F22" s="40">
        <v>123916.3</v>
      </c>
      <c r="G22" s="41">
        <v>30979.1</v>
      </c>
    </row>
    <row r="23" spans="1:8" s="12" customFormat="1" ht="57" customHeight="1" x14ac:dyDescent="0.3">
      <c r="A23" s="21" t="s">
        <v>8</v>
      </c>
      <c r="B23" s="22" t="s">
        <v>5</v>
      </c>
      <c r="C23" s="23" t="s">
        <v>29</v>
      </c>
      <c r="D23" s="28">
        <f>E23+F23+G23</f>
        <v>13772.8</v>
      </c>
      <c r="E23" s="28">
        <v>0</v>
      </c>
      <c r="F23" s="28">
        <v>11706.8</v>
      </c>
      <c r="G23" s="29">
        <v>2066</v>
      </c>
    </row>
    <row r="24" spans="1:8" s="12" customFormat="1" ht="147" customHeight="1" x14ac:dyDescent="0.3">
      <c r="A24" s="21" t="s">
        <v>8</v>
      </c>
      <c r="B24" s="22" t="s">
        <v>5</v>
      </c>
      <c r="C24" s="23" t="s">
        <v>34</v>
      </c>
      <c r="D24" s="28">
        <f>E24+F24+G24</f>
        <v>25902.600000000002</v>
      </c>
      <c r="E24" s="28"/>
      <c r="F24" s="28">
        <v>24089.4</v>
      </c>
      <c r="G24" s="29">
        <v>1813.2</v>
      </c>
    </row>
    <row r="25" spans="1:8" s="12" customFormat="1" ht="57" customHeight="1" x14ac:dyDescent="0.3">
      <c r="A25" s="21" t="s">
        <v>8</v>
      </c>
      <c r="B25" s="22" t="s">
        <v>9</v>
      </c>
      <c r="C25" s="23" t="s">
        <v>35</v>
      </c>
      <c r="D25" s="28">
        <f t="shared" ref="D25:D34" si="0">E25+F25+G25</f>
        <v>192611.1</v>
      </c>
      <c r="E25" s="28">
        <v>0</v>
      </c>
      <c r="F25" s="28">
        <v>182980.5</v>
      </c>
      <c r="G25" s="29">
        <v>9630.6</v>
      </c>
    </row>
    <row r="26" spans="1:8" s="12" customFormat="1" ht="93.75" customHeight="1" x14ac:dyDescent="0.3">
      <c r="A26" s="21" t="s">
        <v>6</v>
      </c>
      <c r="B26" s="22" t="s">
        <v>9</v>
      </c>
      <c r="C26" s="23" t="s">
        <v>25</v>
      </c>
      <c r="D26" s="28">
        <f t="shared" si="0"/>
        <v>782846.7</v>
      </c>
      <c r="E26" s="28">
        <v>0</v>
      </c>
      <c r="F26" s="28">
        <v>743704.2</v>
      </c>
      <c r="G26" s="29">
        <v>39142.5</v>
      </c>
    </row>
    <row r="27" spans="1:8" s="12" customFormat="1" ht="55.5" customHeight="1" x14ac:dyDescent="0.3">
      <c r="A27" s="21" t="s">
        <v>8</v>
      </c>
      <c r="B27" s="22" t="s">
        <v>7</v>
      </c>
      <c r="C27" s="23" t="s">
        <v>27</v>
      </c>
      <c r="D27" s="28">
        <f t="shared" si="0"/>
        <v>50526.5</v>
      </c>
      <c r="E27" s="30">
        <v>35124.699999999997</v>
      </c>
      <c r="F27" s="30">
        <f>772.7+11092.1</f>
        <v>11864.800000000001</v>
      </c>
      <c r="G27" s="31">
        <f>58.3+3478.7</f>
        <v>3537</v>
      </c>
    </row>
    <row r="28" spans="1:8" s="12" customFormat="1" ht="56.25" customHeight="1" x14ac:dyDescent="0.3">
      <c r="A28" s="21" t="s">
        <v>8</v>
      </c>
      <c r="B28" s="22" t="s">
        <v>7</v>
      </c>
      <c r="C28" s="23" t="s">
        <v>26</v>
      </c>
      <c r="D28" s="28">
        <f t="shared" si="0"/>
        <v>109180.1</v>
      </c>
      <c r="E28" s="30">
        <v>75097.3</v>
      </c>
      <c r="F28" s="30">
        <f>2724.8+23715</f>
        <v>26439.8</v>
      </c>
      <c r="G28" s="31">
        <f>205.5+7437.5</f>
        <v>7643</v>
      </c>
    </row>
    <row r="29" spans="1:8" s="12" customFormat="1" ht="75" customHeight="1" x14ac:dyDescent="0.3">
      <c r="A29" s="21" t="s">
        <v>8</v>
      </c>
      <c r="B29" s="22" t="s">
        <v>7</v>
      </c>
      <c r="C29" s="23" t="s">
        <v>31</v>
      </c>
      <c r="D29" s="28">
        <f t="shared" si="0"/>
        <v>129056.90000000001</v>
      </c>
      <c r="E29" s="30">
        <v>72555.5</v>
      </c>
      <c r="F29" s="30">
        <f>24555+22912.3</f>
        <v>47467.3</v>
      </c>
      <c r="G29" s="31">
        <f>1848.3+7185.8</f>
        <v>9034.1</v>
      </c>
    </row>
    <row r="30" spans="1:8" s="12" customFormat="1" ht="112.5" customHeight="1" x14ac:dyDescent="0.3">
      <c r="A30" s="21" t="s">
        <v>8</v>
      </c>
      <c r="B30" s="22" t="s">
        <v>9</v>
      </c>
      <c r="C30" s="23" t="s">
        <v>30</v>
      </c>
      <c r="D30" s="28">
        <f t="shared" si="0"/>
        <v>196372.00000000003</v>
      </c>
      <c r="E30" s="30">
        <v>104520.1</v>
      </c>
      <c r="F30" s="30">
        <f>45099.4+33006.4</f>
        <v>78105.8</v>
      </c>
      <c r="G30" s="31">
        <f>3394.6+10351.5</f>
        <v>13746.1</v>
      </c>
    </row>
    <row r="31" spans="1:8" s="12" customFormat="1" ht="54.75" customHeight="1" x14ac:dyDescent="0.3">
      <c r="A31" s="21" t="s">
        <v>8</v>
      </c>
      <c r="B31" s="22" t="s">
        <v>9</v>
      </c>
      <c r="C31" s="23" t="s">
        <v>22</v>
      </c>
      <c r="D31" s="28">
        <f t="shared" si="0"/>
        <v>176803.69999999998</v>
      </c>
      <c r="E31" s="30">
        <v>111596.1</v>
      </c>
      <c r="F31" s="30">
        <f>17590.3+35240.9</f>
        <v>52831.199999999997</v>
      </c>
      <c r="G31" s="31">
        <f>1324.1+11052.3</f>
        <v>12376.4</v>
      </c>
    </row>
    <row r="32" spans="1:8" s="12" customFormat="1" ht="56.25" x14ac:dyDescent="0.3">
      <c r="A32" s="21" t="s">
        <v>8</v>
      </c>
      <c r="B32" s="22" t="s">
        <v>9</v>
      </c>
      <c r="C32" s="23" t="s">
        <v>28</v>
      </c>
      <c r="D32" s="28">
        <f t="shared" si="0"/>
        <v>257188.1</v>
      </c>
      <c r="E32" s="30">
        <v>181780.5</v>
      </c>
      <c r="F32" s="30">
        <v>57404.4</v>
      </c>
      <c r="G32" s="31">
        <v>18003.2</v>
      </c>
    </row>
    <row r="33" spans="1:11" s="12" customFormat="1" ht="75" x14ac:dyDescent="0.3">
      <c r="A33" s="21" t="s">
        <v>8</v>
      </c>
      <c r="B33" s="22" t="s">
        <v>9</v>
      </c>
      <c r="C33" s="23" t="s">
        <v>23</v>
      </c>
      <c r="D33" s="28">
        <f t="shared" si="0"/>
        <v>206370.3</v>
      </c>
      <c r="E33" s="30">
        <v>105521.3</v>
      </c>
      <c r="F33" s="30">
        <f>53080.4+33322.6</f>
        <v>86403</v>
      </c>
      <c r="G33" s="31">
        <f>3995.3+10450.7</f>
        <v>14446</v>
      </c>
    </row>
    <row r="34" spans="1:11" s="12" customFormat="1" ht="56.25" x14ac:dyDescent="0.3">
      <c r="A34" s="21" t="s">
        <v>8</v>
      </c>
      <c r="B34" s="22" t="s">
        <v>9</v>
      </c>
      <c r="C34" s="23" t="s">
        <v>33</v>
      </c>
      <c r="D34" s="28">
        <f t="shared" si="0"/>
        <v>225802.40000000002</v>
      </c>
      <c r="E34" s="30">
        <v>159597.1</v>
      </c>
      <c r="F34" s="30">
        <v>50399.1</v>
      </c>
      <c r="G34" s="31">
        <v>15806.2</v>
      </c>
    </row>
    <row r="35" spans="1:11" s="12" customFormat="1" ht="109.5" customHeight="1" x14ac:dyDescent="0.3">
      <c r="A35" s="37" t="s">
        <v>32</v>
      </c>
      <c r="B35" s="38" t="s">
        <v>19</v>
      </c>
      <c r="C35" s="39" t="s">
        <v>36</v>
      </c>
      <c r="D35" s="40">
        <f>E35+F35+G35</f>
        <v>221661</v>
      </c>
      <c r="E35" s="40">
        <v>0</v>
      </c>
      <c r="F35" s="40">
        <v>178330.8</v>
      </c>
      <c r="G35" s="41">
        <v>43330.2</v>
      </c>
      <c r="I35" s="34"/>
      <c r="J35" s="34"/>
      <c r="K35" s="34"/>
    </row>
    <row r="36" spans="1:11" s="12" customFormat="1" ht="60" customHeight="1" x14ac:dyDescent="0.3">
      <c r="A36" s="37" t="s">
        <v>32</v>
      </c>
      <c r="B36" s="38" t="s">
        <v>19</v>
      </c>
      <c r="C36" s="42" t="s">
        <v>37</v>
      </c>
      <c r="D36" s="40">
        <f>E36+F36+G36</f>
        <v>150000</v>
      </c>
      <c r="E36" s="40">
        <v>0</v>
      </c>
      <c r="F36" s="40">
        <v>127500</v>
      </c>
      <c r="G36" s="41">
        <v>22500</v>
      </c>
    </row>
    <row r="37" spans="1:11" s="12" customFormat="1" ht="20.25" x14ac:dyDescent="0.3">
      <c r="A37" s="13"/>
      <c r="B37" s="14"/>
      <c r="C37" s="15" t="s">
        <v>10</v>
      </c>
      <c r="D37" s="32">
        <f>E37+F37+G37</f>
        <v>2892989.6</v>
      </c>
      <c r="E37" s="33">
        <f>SUM(E22:E34)</f>
        <v>845792.6</v>
      </c>
      <c r="F37" s="33">
        <f>SUM(F22:F36)</f>
        <v>1803143.4000000001</v>
      </c>
      <c r="G37" s="35">
        <f>SUM(G22:G36)</f>
        <v>244053.60000000003</v>
      </c>
      <c r="H37" s="16" t="s">
        <v>21</v>
      </c>
    </row>
    <row r="38" spans="1:11" s="12" customFormat="1" x14ac:dyDescent="0.3">
      <c r="A38" s="17"/>
      <c r="B38" s="17"/>
      <c r="C38" s="18"/>
      <c r="D38" s="19"/>
      <c r="E38" s="19"/>
      <c r="F38" s="19"/>
      <c r="G38" s="19"/>
    </row>
    <row r="39" spans="1:11" s="12" customFormat="1" x14ac:dyDescent="0.3">
      <c r="A39" s="17"/>
      <c r="B39" s="17"/>
      <c r="C39" s="18"/>
      <c r="D39" s="19"/>
      <c r="E39" s="19"/>
      <c r="F39" s="19"/>
      <c r="G39" s="19"/>
    </row>
    <row r="40" spans="1:11" s="12" customFormat="1" x14ac:dyDescent="0.3">
      <c r="A40" s="17"/>
      <c r="B40" s="17"/>
      <c r="C40" s="18"/>
      <c r="D40" s="19"/>
      <c r="E40" s="19"/>
      <c r="F40" s="19"/>
      <c r="G40" s="19"/>
    </row>
    <row r="41" spans="1:11" s="12" customFormat="1" x14ac:dyDescent="0.3">
      <c r="A41" s="17"/>
      <c r="B41" s="17"/>
      <c r="C41" s="18"/>
      <c r="D41" s="19"/>
      <c r="E41" s="19"/>
      <c r="F41" s="19"/>
      <c r="G41" s="19"/>
    </row>
    <row r="42" spans="1:11" s="12" customFormat="1" x14ac:dyDescent="0.3">
      <c r="A42" s="17"/>
      <c r="B42" s="17"/>
      <c r="C42" s="18"/>
      <c r="D42" s="19"/>
      <c r="E42" s="19"/>
      <c r="F42" s="19"/>
      <c r="G42" s="19"/>
    </row>
    <row r="43" spans="1:11" s="12" customFormat="1" x14ac:dyDescent="0.3">
      <c r="A43" s="17"/>
      <c r="B43" s="17"/>
      <c r="C43" s="18"/>
      <c r="D43" s="18"/>
      <c r="E43" s="18"/>
      <c r="F43" s="18"/>
      <c r="G43" s="18"/>
    </row>
    <row r="44" spans="1:11" s="12" customFormat="1" x14ac:dyDescent="0.3">
      <c r="A44" s="17"/>
      <c r="B44" s="17"/>
      <c r="C44" s="18"/>
      <c r="D44" s="18"/>
      <c r="E44" s="18"/>
      <c r="F44" s="18"/>
      <c r="G44" s="18"/>
    </row>
    <row r="45" spans="1:11" s="12" customFormat="1" x14ac:dyDescent="0.3">
      <c r="A45" s="17"/>
      <c r="B45" s="17"/>
      <c r="C45" s="18"/>
      <c r="D45" s="18"/>
      <c r="E45" s="18"/>
      <c r="F45" s="18"/>
      <c r="G45" s="18"/>
    </row>
    <row r="46" spans="1:11" s="12" customFormat="1" x14ac:dyDescent="0.3">
      <c r="A46" s="17"/>
      <c r="B46" s="17"/>
      <c r="C46" s="18"/>
      <c r="D46" s="18"/>
      <c r="E46" s="18"/>
      <c r="F46" s="18"/>
      <c r="G46" s="18"/>
    </row>
    <row r="47" spans="1:11" s="12" customFormat="1" x14ac:dyDescent="0.3">
      <c r="A47" s="17"/>
      <c r="B47" s="17"/>
      <c r="C47" s="18"/>
      <c r="D47" s="18"/>
      <c r="E47" s="18"/>
      <c r="F47" s="18"/>
      <c r="G47" s="18"/>
    </row>
    <row r="48" spans="1:11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</sheetData>
  <mergeCells count="52">
    <mergeCell ref="C8:G8"/>
    <mergeCell ref="C9:G9"/>
    <mergeCell ref="F17:G17"/>
    <mergeCell ref="C1:G1"/>
    <mergeCell ref="C2:G2"/>
    <mergeCell ref="C3:G3"/>
    <mergeCell ref="C4:G4"/>
    <mergeCell ref="C6:G6"/>
    <mergeCell ref="C7:G7"/>
    <mergeCell ref="A13:G13"/>
    <mergeCell ref="FS14:FY14"/>
    <mergeCell ref="FZ14:GF14"/>
    <mergeCell ref="GG14:GM14"/>
    <mergeCell ref="GN14:GT14"/>
    <mergeCell ref="GU14:HA14"/>
    <mergeCell ref="EJ14:EP14"/>
    <mergeCell ref="EQ14:EW14"/>
    <mergeCell ref="EX14:FD14"/>
    <mergeCell ref="FE14:FK14"/>
    <mergeCell ref="FL14:FR14"/>
    <mergeCell ref="IK14:IQ14"/>
    <mergeCell ref="IR14:IV14"/>
    <mergeCell ref="HB14:HH14"/>
    <mergeCell ref="HI14:HO14"/>
    <mergeCell ref="HP14:HV14"/>
    <mergeCell ref="HW14:IC14"/>
    <mergeCell ref="ID14:IJ14"/>
    <mergeCell ref="AP14:AV14"/>
    <mergeCell ref="AW14:BC14"/>
    <mergeCell ref="BD14:BJ14"/>
    <mergeCell ref="BK14:BQ14"/>
    <mergeCell ref="A14:G14"/>
    <mergeCell ref="N14:T14"/>
    <mergeCell ref="U14:AA14"/>
    <mergeCell ref="AB14:AH14"/>
    <mergeCell ref="AI14:AO14"/>
    <mergeCell ref="D18:G18"/>
    <mergeCell ref="D19:D20"/>
    <mergeCell ref="C18:C20"/>
    <mergeCell ref="A18:A20"/>
    <mergeCell ref="B18:B20"/>
    <mergeCell ref="E19:G19"/>
    <mergeCell ref="DA14:DG14"/>
    <mergeCell ref="DH14:DN14"/>
    <mergeCell ref="DO14:DU14"/>
    <mergeCell ref="DV14:EB14"/>
    <mergeCell ref="EC14:EI14"/>
    <mergeCell ref="BR14:BX14"/>
    <mergeCell ref="BY14:CE14"/>
    <mergeCell ref="CF14:CL14"/>
    <mergeCell ref="CM14:CS14"/>
    <mergeCell ref="CT14:CZ14"/>
  </mergeCells>
  <printOptions horizontalCentered="1"/>
  <pageMargins left="1.1811023622047245" right="0.19685039370078741" top="0.78740157480314965" bottom="0.78740157480314965" header="0.31496062992125984" footer="0.31496062992125984"/>
  <pageSetup paperSize="9" scale="75" fitToHeight="0" orientation="portrait" horizontalDpi="4294967295" verticalDpi="4294967295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23</vt:lpstr>
      <vt:lpstr>'приложение № 23'!Заголовки_для_печати</vt:lpstr>
      <vt:lpstr>'приложение № 23'!Область_печати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2018-10-23T14:22:03Z</cp:lastPrinted>
  <dcterms:created xsi:type="dcterms:W3CDTF">2017-03-16T09:35:01Z</dcterms:created>
  <dcterms:modified xsi:type="dcterms:W3CDTF">2018-10-25T07:41:01Z</dcterms:modified>
</cp:coreProperties>
</file>