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Kuzhel\Desktop\Рабочий материал\! Решения Думы (акт-ая редакция + на опубликование на сайте)\!!!Отчет за 2017 год Решение от 22.05.2018 № 55 п. 2\На опубликование\"/>
    </mc:Choice>
  </mc:AlternateContent>
  <bookViews>
    <workbookView xWindow="0" yWindow="0" windowWidth="14370" windowHeight="7515"/>
  </bookViews>
  <sheets>
    <sheet name="отчет за 2017 год " sheetId="4" r:id="rId1"/>
  </sheets>
  <definedNames>
    <definedName name="_xlnm.Print_Titles" localSheetId="0">'отчет за 2017 год '!#REF!</definedName>
  </definedNames>
  <calcPr calcId="152511"/>
</workbook>
</file>

<file path=xl/calcChain.xml><?xml version="1.0" encoding="utf-8"?>
<calcChain xmlns="http://schemas.openxmlformats.org/spreadsheetml/2006/main">
  <c r="F200" i="4" l="1"/>
  <c r="F199" i="4" s="1"/>
  <c r="E200" i="4"/>
  <c r="E199" i="4" s="1"/>
  <c r="D200" i="4"/>
  <c r="D199" i="4" s="1"/>
  <c r="F198" i="4"/>
  <c r="E198" i="4"/>
  <c r="D198" i="4"/>
  <c r="F197" i="4"/>
  <c r="E197" i="4"/>
  <c r="D197" i="4"/>
  <c r="F194" i="4"/>
  <c r="E194" i="4"/>
  <c r="D194" i="4"/>
  <c r="F193" i="4"/>
  <c r="E193" i="4"/>
  <c r="D193" i="4"/>
  <c r="F192" i="4"/>
  <c r="E192" i="4"/>
  <c r="E190" i="4" s="1"/>
  <c r="D192" i="4"/>
  <c r="F191" i="4"/>
  <c r="E191" i="4"/>
  <c r="D191" i="4"/>
  <c r="D190" i="4" s="1"/>
  <c r="F189" i="4"/>
  <c r="F188" i="4" s="1"/>
  <c r="E189" i="4"/>
  <c r="E188" i="4"/>
  <c r="D189" i="4"/>
  <c r="D188" i="4" s="1"/>
  <c r="F187" i="4"/>
  <c r="E187" i="4"/>
  <c r="D187" i="4"/>
  <c r="F186" i="4"/>
  <c r="E186" i="4"/>
  <c r="D186" i="4"/>
  <c r="F185" i="4"/>
  <c r="E185" i="4"/>
  <c r="D185" i="4"/>
  <c r="F184" i="4"/>
  <c r="E184" i="4"/>
  <c r="D184" i="4"/>
  <c r="F183" i="4"/>
  <c r="E183" i="4"/>
  <c r="D183" i="4"/>
  <c r="D181" i="4" s="1"/>
  <c r="F182" i="4"/>
  <c r="E182" i="4"/>
  <c r="D182" i="4"/>
  <c r="F179" i="4"/>
  <c r="E179" i="4"/>
  <c r="D179" i="4"/>
  <c r="F178" i="4"/>
  <c r="E178" i="4"/>
  <c r="D178" i="4"/>
  <c r="F175" i="4"/>
  <c r="E175" i="4"/>
  <c r="E173" i="4" s="1"/>
  <c r="D175" i="4"/>
  <c r="F174" i="4"/>
  <c r="E174" i="4"/>
  <c r="D174" i="4"/>
  <c r="F172" i="4"/>
  <c r="F171" i="4" s="1"/>
  <c r="E172" i="4"/>
  <c r="E171" i="4" s="1"/>
  <c r="D172" i="4"/>
  <c r="D171" i="4"/>
  <c r="F170" i="4"/>
  <c r="E170" i="4"/>
  <c r="D170" i="4"/>
  <c r="F169" i="4"/>
  <c r="E169" i="4"/>
  <c r="E168" i="4" s="1"/>
  <c r="D169" i="4"/>
  <c r="D168" i="4" s="1"/>
  <c r="G164" i="4"/>
  <c r="G163" i="4"/>
  <c r="G162" i="4"/>
  <c r="G161" i="4"/>
  <c r="F159" i="4"/>
  <c r="E159" i="4"/>
  <c r="E153" i="4" s="1"/>
  <c r="D159" i="4"/>
  <c r="G158" i="4"/>
  <c r="G157" i="4"/>
  <c r="F155" i="4"/>
  <c r="F176" i="4" s="1"/>
  <c r="E155" i="4"/>
  <c r="E176" i="4"/>
  <c r="D155" i="4"/>
  <c r="D176" i="4" s="1"/>
  <c r="G152" i="4"/>
  <c r="G151" i="4"/>
  <c r="G150" i="4"/>
  <c r="G149" i="4"/>
  <c r="G148" i="4"/>
  <c r="F146" i="4"/>
  <c r="G146" i="4" s="1"/>
  <c r="E146" i="4"/>
  <c r="D146" i="4"/>
  <c r="G145" i="4"/>
  <c r="G144" i="4"/>
  <c r="G143" i="4"/>
  <c r="G142" i="4"/>
  <c r="F140" i="4"/>
  <c r="G140" i="4" s="1"/>
  <c r="E140" i="4"/>
  <c r="D140" i="4"/>
  <c r="G139" i="4"/>
  <c r="G138" i="4"/>
  <c r="G137" i="4"/>
  <c r="F135" i="4"/>
  <c r="F196" i="4" s="1"/>
  <c r="E135" i="4"/>
  <c r="E196" i="4" s="1"/>
  <c r="E195" i="4" s="1"/>
  <c r="D135" i="4"/>
  <c r="D196" i="4" s="1"/>
  <c r="D195" i="4" s="1"/>
  <c r="G134" i="4"/>
  <c r="G133" i="4"/>
  <c r="G132" i="4"/>
  <c r="G131" i="4"/>
  <c r="F129" i="4"/>
  <c r="E129" i="4"/>
  <c r="D129" i="4"/>
  <c r="G128" i="4"/>
  <c r="G127" i="4"/>
  <c r="G126" i="4"/>
  <c r="F124" i="4"/>
  <c r="F180" i="4" s="1"/>
  <c r="E124" i="4"/>
  <c r="E180" i="4" s="1"/>
  <c r="D124" i="4"/>
  <c r="D180" i="4"/>
  <c r="D177" i="4" s="1"/>
  <c r="G123" i="4"/>
  <c r="G122" i="4"/>
  <c r="G121" i="4"/>
  <c r="F119" i="4"/>
  <c r="G119" i="4" s="1"/>
  <c r="E119" i="4"/>
  <c r="D119" i="4"/>
  <c r="G118" i="4"/>
  <c r="G117" i="4"/>
  <c r="G116" i="4"/>
  <c r="G115" i="4"/>
  <c r="G114" i="4"/>
  <c r="G113" i="4"/>
  <c r="G112" i="4"/>
  <c r="G111" i="4"/>
  <c r="G110" i="4"/>
  <c r="G109" i="4"/>
  <c r="G108" i="4"/>
  <c r="F106" i="4"/>
  <c r="G106" i="4" s="1"/>
  <c r="E106" i="4"/>
  <c r="D106" i="4"/>
  <c r="G105" i="4"/>
  <c r="G104" i="4"/>
  <c r="G103" i="4"/>
  <c r="G102" i="4"/>
  <c r="G101" i="4"/>
  <c r="F99" i="4"/>
  <c r="G99" i="4" s="1"/>
  <c r="E99" i="4"/>
  <c r="D99" i="4"/>
  <c r="G96" i="4"/>
  <c r="G95" i="4"/>
  <c r="G94" i="4"/>
  <c r="G93" i="4"/>
  <c r="F91" i="4"/>
  <c r="G91" i="4" s="1"/>
  <c r="E91" i="4"/>
  <c r="D91" i="4"/>
  <c r="G90" i="4"/>
  <c r="G89" i="4"/>
  <c r="G86" i="4"/>
  <c r="G85" i="4"/>
  <c r="G84" i="4"/>
  <c r="G83" i="4"/>
  <c r="F81" i="4"/>
  <c r="G81" i="4" s="1"/>
  <c r="E81" i="4"/>
  <c r="D81" i="4"/>
  <c r="G80" i="4"/>
  <c r="G79" i="4"/>
  <c r="F77" i="4"/>
  <c r="E77" i="4"/>
  <c r="G77" i="4" s="1"/>
  <c r="D77" i="4"/>
  <c r="G76" i="4"/>
  <c r="G75" i="4"/>
  <c r="G74" i="4"/>
  <c r="F72" i="4"/>
  <c r="G72" i="4" s="1"/>
  <c r="E72" i="4"/>
  <c r="D72" i="4"/>
  <c r="G71" i="4"/>
  <c r="G70" i="4"/>
  <c r="G69" i="4"/>
  <c r="F67" i="4"/>
  <c r="G67" i="4" s="1"/>
  <c r="E67" i="4"/>
  <c r="D67" i="4"/>
  <c r="G66" i="4"/>
  <c r="G65" i="4"/>
  <c r="G64" i="4"/>
  <c r="G63" i="4"/>
  <c r="G62" i="4"/>
  <c r="G61" i="4"/>
  <c r="G60" i="4"/>
  <c r="G59" i="4"/>
  <c r="G58" i="4"/>
  <c r="F56" i="4"/>
  <c r="G56" i="4" s="1"/>
  <c r="E56" i="4"/>
  <c r="D56" i="4"/>
  <c r="G55" i="4"/>
  <c r="G54" i="4"/>
  <c r="G53" i="4"/>
  <c r="G52" i="4"/>
  <c r="G51" i="4"/>
  <c r="F49" i="4"/>
  <c r="E49" i="4"/>
  <c r="D49" i="4"/>
  <c r="G48" i="4"/>
  <c r="G47" i="4"/>
  <c r="G46" i="4"/>
  <c r="G45" i="4"/>
  <c r="G44" i="4"/>
  <c r="G43" i="4"/>
  <c r="G42" i="4"/>
  <c r="G41" i="4"/>
  <c r="G40" i="4"/>
  <c r="F38" i="4"/>
  <c r="G38" i="4" s="1"/>
  <c r="E38" i="4"/>
  <c r="D38" i="4"/>
  <c r="G37" i="4"/>
  <c r="G36" i="4"/>
  <c r="G35" i="4"/>
  <c r="G34" i="4"/>
  <c r="F32" i="4"/>
  <c r="E32" i="4"/>
  <c r="D32" i="4"/>
  <c r="G31" i="4"/>
  <c r="G30" i="4"/>
  <c r="G29" i="4"/>
  <c r="G28" i="4"/>
  <c r="G27" i="4"/>
  <c r="G26" i="4"/>
  <c r="F24" i="4"/>
  <c r="E24" i="4"/>
  <c r="D24" i="4"/>
  <c r="G23" i="4"/>
  <c r="G22" i="4"/>
  <c r="F20" i="4"/>
  <c r="E20" i="4"/>
  <c r="D20" i="4"/>
  <c r="G19" i="4"/>
  <c r="G18" i="4"/>
  <c r="F16" i="4"/>
  <c r="E16" i="4"/>
  <c r="D16" i="4"/>
  <c r="G135" i="4"/>
  <c r="D173" i="4" l="1"/>
  <c r="F97" i="4"/>
  <c r="E14" i="4"/>
  <c r="D14" i="4"/>
  <c r="G32" i="4"/>
  <c r="D97" i="4"/>
  <c r="D87" i="4" s="1"/>
  <c r="F177" i="4"/>
  <c r="G159" i="4"/>
  <c r="F168" i="4"/>
  <c r="F181" i="4"/>
  <c r="F190" i="4"/>
  <c r="F14" i="4"/>
  <c r="E181" i="4"/>
  <c r="G155" i="4"/>
  <c r="G20" i="4"/>
  <c r="G24" i="4"/>
  <c r="G49" i="4"/>
  <c r="E97" i="4"/>
  <c r="E87" i="4" s="1"/>
  <c r="E165" i="4" s="1"/>
  <c r="G129" i="4"/>
  <c r="F195" i="4"/>
  <c r="D153" i="4"/>
  <c r="F173" i="4"/>
  <c r="F167" i="4" s="1"/>
  <c r="G14" i="4"/>
  <c r="D167" i="4"/>
  <c r="E177" i="4"/>
  <c r="E167" i="4" s="1"/>
  <c r="G124" i="4"/>
  <c r="F153" i="4"/>
  <c r="G153" i="4" s="1"/>
  <c r="G16" i="4"/>
  <c r="D165" i="4" l="1"/>
  <c r="G97" i="4"/>
  <c r="F87" i="4"/>
  <c r="G87" i="4" l="1"/>
  <c r="F165" i="4"/>
  <c r="G165" i="4" s="1"/>
</calcChain>
</file>

<file path=xl/sharedStrings.xml><?xml version="1.0" encoding="utf-8"?>
<sst xmlns="http://schemas.openxmlformats.org/spreadsheetml/2006/main" count="323" uniqueCount="200">
  <si>
    <t>№ п/п</t>
  </si>
  <si>
    <t>Код</t>
  </si>
  <si>
    <t>Наименование</t>
  </si>
  <si>
    <t>1.</t>
  </si>
  <si>
    <t/>
  </si>
  <si>
    <t xml:space="preserve">Расходы за счёт субвенций бюджетам муниципальных образований – всего, </t>
  </si>
  <si>
    <t>в том числе:</t>
  </si>
  <si>
    <t>1.1.</t>
  </si>
  <si>
    <t>1.2.</t>
  </si>
  <si>
    <t>Субвенции на осуществление отдельных государственных полномочий по созданию и организации деятельности комиссий по делам несовершеннолетних и защите их прав</t>
  </si>
  <si>
    <t>1.3.</t>
  </si>
  <si>
    <t>1.4.</t>
  </si>
  <si>
    <t>1.5.</t>
  </si>
  <si>
    <t>1.6.</t>
  </si>
  <si>
    <t>1.7.</t>
  </si>
  <si>
    <t>Субвенции на осуществление отдельных государственных полномочий  по ведению учёта граждан отдельных категорий в качестве нуждающихся в жилых помещениях</t>
  </si>
  <si>
    <t>1.8.</t>
  </si>
  <si>
    <t>1.9.</t>
  </si>
  <si>
    <t>1.10.</t>
  </si>
  <si>
    <t>1.11.</t>
  </si>
  <si>
    <t>Стационарная медицинская помощь</t>
  </si>
  <si>
    <t>Амбулаторная помощь</t>
  </si>
  <si>
    <t>Скорая медицинская помощь</t>
  </si>
  <si>
    <t>Другие вопросы в области здравоохранения</t>
  </si>
  <si>
    <t>1.12.</t>
  </si>
  <si>
    <t>1.13.</t>
  </si>
  <si>
    <t>1.14.</t>
  </si>
  <si>
    <t>1.15.</t>
  </si>
  <si>
    <t>Общее образование</t>
  </si>
  <si>
    <t>Физическая культура</t>
  </si>
  <si>
    <t>1.16.</t>
  </si>
  <si>
    <t>1.17.</t>
  </si>
  <si>
    <t>1.18.</t>
  </si>
  <si>
    <t>1.19.</t>
  </si>
  <si>
    <t>1.20.</t>
  </si>
  <si>
    <t>1.21.</t>
  </si>
  <si>
    <t>1.22.</t>
  </si>
  <si>
    <t>1.23.</t>
  </si>
  <si>
    <t>1.24.</t>
  </si>
  <si>
    <t>1.25.</t>
  </si>
  <si>
    <t>Субвенции на осуществление отдельных государственных полномочий по организации оздоровления и отдыха детей</t>
  </si>
  <si>
    <t>1.26.</t>
  </si>
  <si>
    <t>1.27.</t>
  </si>
  <si>
    <t>1.28.</t>
  </si>
  <si>
    <t>1.29.</t>
  </si>
  <si>
    <t>1.30.</t>
  </si>
  <si>
    <t>1.31.</t>
  </si>
  <si>
    <t>1.32.</t>
  </si>
  <si>
    <t>Дополнительное образование детей</t>
  </si>
  <si>
    <t>Субвенции на осуществление отдельных государственных полномочий Краснодарского края по формированию и утверждению списков граждан, лишившихся жилого помещения в результате чрезвычайных ситуаций</t>
  </si>
  <si>
    <t>2.</t>
  </si>
  <si>
    <t xml:space="preserve">Расходы за счёт субсидий бюджетам муниципальных образований - всего, </t>
  </si>
  <si>
    <t>2.1.</t>
  </si>
  <si>
    <t>2.2.</t>
  </si>
  <si>
    <t>Всего расходов за счёт средств, передаваемых из краевого бюджета в 2017 году</t>
  </si>
  <si>
    <t>РАСХОДЫ</t>
  </si>
  <si>
    <t>Дошкольное образование</t>
  </si>
  <si>
    <t>0100</t>
  </si>
  <si>
    <t>0104</t>
  </si>
  <si>
    <t>0300</t>
  </si>
  <si>
    <t>0309</t>
  </si>
  <si>
    <t>0400</t>
  </si>
  <si>
    <t>0405</t>
  </si>
  <si>
    <t>0500</t>
  </si>
  <si>
    <t>0501</t>
  </si>
  <si>
    <t>0700</t>
  </si>
  <si>
    <t>0701</t>
  </si>
  <si>
    <t>0702</t>
  </si>
  <si>
    <t>0703</t>
  </si>
  <si>
    <t>0707</t>
  </si>
  <si>
    <t>0800</t>
  </si>
  <si>
    <t>0801</t>
  </si>
  <si>
    <t>0900</t>
  </si>
  <si>
    <t>0901</t>
  </si>
  <si>
    <t>0902</t>
  </si>
  <si>
    <t>0904</t>
  </si>
  <si>
    <t>0909</t>
  </si>
  <si>
    <t>1000</t>
  </si>
  <si>
    <t>1100</t>
  </si>
  <si>
    <t>Субвенции на осуществление отдельных государственных полномочий по выплате единовременного пособия на ремонт жилых помещений, принадлежащих детям-сиротам и детям, оставшимся без попечения родителей, и лицам из их числа на праве собственности, по окончании пребывания в образовательных и иных организациях, в том числе в организациях социального обслуживания граждан, приёмных семьях, семьях опекунов (попечителей), а также по окончании службы в Вооружённых Силах Российской Федерации или по возвращении из учреждений, исполняющих наказание в виде лишения свободы, при их возвращении в указанные жилые помещения</t>
  </si>
  <si>
    <t xml:space="preserve">Субвенции на осуществление отдельных государственных полномочий по предоставлению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населённых пунктах, рабочих посёлках (посёлках городского типа) на территории Краснодарского края – всего, </t>
  </si>
  <si>
    <t>Субвенции на осуществление отдельных государственных полномочий по реализации в медицинских организациях, подведомственных органам местного самоуправления в Краснодарском крае, мероприятий по профилактике терроризма в Краснодарском крае – всего,</t>
  </si>
  <si>
    <t>Субвенции на 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 – всего,</t>
  </si>
  <si>
    <t xml:space="preserve">2.3. </t>
  </si>
  <si>
    <t xml:space="preserve">2.4. </t>
  </si>
  <si>
    <t xml:space="preserve">Субсидии на организацию газоснабжения населения (поселений) </t>
  </si>
  <si>
    <t>0502</t>
  </si>
  <si>
    <t>2.5.</t>
  </si>
  <si>
    <t xml:space="preserve">2.6. </t>
  </si>
  <si>
    <t>0409</t>
  </si>
  <si>
    <t>Жилищное хозяйство</t>
  </si>
  <si>
    <t>0503</t>
  </si>
  <si>
    <t>Благоустройство</t>
  </si>
  <si>
    <t>Культура</t>
  </si>
  <si>
    <t>Субвенции на осуществление государственных полномочий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животных, в части регулирования численности безнадзорных животных на территории муниципальных образований Краснодарского края</t>
  </si>
  <si>
    <t xml:space="preserve">Молодёжная политика </t>
  </si>
  <si>
    <t>2.7.</t>
  </si>
  <si>
    <t xml:space="preserve">2.8. </t>
  </si>
  <si>
    <t>Субсидии на строительство (реконструкцию) автомобильных дорог общего пользования местного значения</t>
  </si>
  <si>
    <t>Субсидии на капитальный ремонт и ремонт автомобильных дорог общего пользования местного значения</t>
  </si>
  <si>
    <t>0709</t>
  </si>
  <si>
    <t>Другие вопросы в области образования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</si>
  <si>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</si>
  <si>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Субсидии на профилактику терроризма </t>
  </si>
  <si>
    <t>2.9.</t>
  </si>
  <si>
    <t>2.11.</t>
  </si>
  <si>
    <t xml:space="preserve">Субсидии на реализацию мероприятий по подготовке и организации проведения Кубка конфедераций ФИФА 2017 года и чемпионата мира по футболу ФИФА 2018 года </t>
  </si>
  <si>
    <t>Субсидии на дополнительную помощь местным бюджетам для решения социально значимых вопросов – всего,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</si>
  <si>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 – всего,</t>
  </si>
  <si>
    <t>2.12.</t>
  </si>
  <si>
    <t>2.13.</t>
  </si>
  <si>
    <t xml:space="preserve">Субсидии на создание условий для организации досуга и обеспечения жителей услугами организаций культуры </t>
  </si>
  <si>
    <t>0408</t>
  </si>
  <si>
    <t>2.10.</t>
  </si>
  <si>
    <t>2.14.</t>
  </si>
  <si>
    <t>2.15.</t>
  </si>
  <si>
    <t xml:space="preserve">2.16. </t>
  </si>
  <si>
    <t>Субсидии на осуществление мероприятий по предупреждению детского дорожно-транспортного травматизма</t>
  </si>
  <si>
    <t xml:space="preserve">в том числе: </t>
  </si>
  <si>
    <t xml:space="preserve">Расходы за счёт иных межбюджетных трансфертов - всего, </t>
  </si>
  <si>
    <t xml:space="preserve">2.6.2. </t>
  </si>
  <si>
    <t xml:space="preserve">2.6.1. </t>
  </si>
  <si>
    <t>Субсидии на дополнительную помощь местным бюджетам для решения социально значимых вопросов</t>
  </si>
  <si>
    <t xml:space="preserve">Другие вопросы в области образования </t>
  </si>
  <si>
    <t>в том числе за счёт:</t>
  </si>
  <si>
    <t>средств федерального бюджета</t>
  </si>
  <si>
    <t>средств краевого бюджета</t>
  </si>
  <si>
    <t xml:space="preserve">2.17. </t>
  </si>
  <si>
    <t>3.</t>
  </si>
  <si>
    <t>3.1.</t>
  </si>
  <si>
    <t>Иные межбюджетные трансферты на поощрение победителей конкурса на звание «Лучший Совет (группа) молодых депутатов Краснодарского края»</t>
  </si>
  <si>
    <t>Дорожное хозяйство (дорожные фонды)</t>
  </si>
  <si>
    <t>Субсидии на развитие спортивных сооружений</t>
  </si>
  <si>
    <t>3.2.</t>
  </si>
  <si>
    <t>3.3.</t>
  </si>
  <si>
    <t>2.18.</t>
  </si>
  <si>
    <t xml:space="preserve">2.6.3. </t>
  </si>
  <si>
    <t xml:space="preserve">Капитальный ремонт муниципального автономного дошкольного образовательного учреждения муниципального образования город Краснодар «Детский сад комбинированного вида «Сказка» </t>
  </si>
  <si>
    <t xml:space="preserve">2.20. </t>
  </si>
  <si>
    <t>Субсидии на повышение квалификации работников муниципальных учреждений здравоохранения</t>
  </si>
  <si>
    <t>2.21.</t>
  </si>
  <si>
    <t>2.19.</t>
  </si>
  <si>
    <t>Субвенции на осуществление государственных полномочий по финансовому обеспечению получения образования в частных дошкольных и общеобразовательных организациях - всего,</t>
  </si>
  <si>
    <t>Транспорт</t>
  </si>
  <si>
    <t>2.22.</t>
  </si>
  <si>
    <t xml:space="preserve">Субсидии на мероприятия государственной программы Краснодарского края «Доступная среда» </t>
  </si>
  <si>
    <t xml:space="preserve"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</t>
  </si>
  <si>
    <t>0105</t>
  </si>
  <si>
    <t>0705</t>
  </si>
  <si>
    <t>Охрана семьи и детства</t>
  </si>
  <si>
    <t>1.33.</t>
  </si>
  <si>
    <t xml:space="preserve">2.23. </t>
  </si>
  <si>
    <t xml:space="preserve">Субвенции на осуществление отдельных государственных полномочий по выплате ежемесячного вознаграждения, причитающегося патронатным воспитателям за оказание услуг по осуществлению патронатного воспитания и постинтернатного сопровождения </t>
  </si>
  <si>
    <t>Субвенции на осуществление отдельных государственных полномочий по материально-техническому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работникам, участвующим в проведении единого государственного экзамена, компенсации за работу по подготовке и проведению единого государственного экзамена - всего,</t>
  </si>
  <si>
    <t>Субвенции на 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</t>
  </si>
  <si>
    <t xml:space="preserve">Субсидия на поддержку отрасли культуры - всего, </t>
  </si>
  <si>
    <r>
      <t>Субсидии на мероприятия государственной программы Российской Федерации «Доступная среда» на 2011</t>
    </r>
    <r>
      <rPr>
        <sz val="1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– 2020 годы - всего,</t>
    </r>
  </si>
  <si>
    <t>3.4.</t>
  </si>
  <si>
    <t>2.24.</t>
  </si>
  <si>
    <t>Субсидии на создание условий для предоставления транспортных услуг населению и организацию транспортного обслуживания населения в границах муниципального образования</t>
  </si>
  <si>
    <t>Иные межбюджетные трансферты на финансовое обеспечение дорожной деятельности - всего,</t>
  </si>
  <si>
    <t>Утверждено на 2017 год по решению городской Думы Краснодара от 22.12.2016 № 30 п.4, тыс.рублей</t>
  </si>
  <si>
    <t>Уточнённая сводная бюджетная роспись на 2017 год, тыс.рублей</t>
  </si>
  <si>
    <t>Исполнено за 2017 год, тыс.рублей</t>
  </si>
  <si>
    <t xml:space="preserve"> ПРИЛОЖЕНИЕ № 10</t>
  </si>
  <si>
    <t>к решению городской Думы</t>
  </si>
  <si>
    <t>Краснодара</t>
  </si>
  <si>
    <t>Процент исполне-ния к уточнён-ной сводной бюджетной росписи на 2017 год, %</t>
  </si>
  <si>
    <t>за счёт средств, передаваемых из краевого бюджета в 2017 году в соответствии с Законом  Краснодарского края «О краевом бюджете                                                  на 2017 год и на плановый период 2018 и 2019 годов»</t>
  </si>
  <si>
    <t>Субвенции на осуществление отдельных го-сударственных полномочий по образованию и организации деятельности административных комиссий</t>
  </si>
  <si>
    <t>Субвенции на осуществление отдельных государственных полномочий по обеспечению льготным питанием учащихся  из многодетных семей в муниципальных общеобразовательных орга-низациях</t>
  </si>
  <si>
    <t>Субвенции на 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образовательные организации, реализующие обра-зовательную программу дошкольного образования</t>
  </si>
  <si>
    <t>Субвенции на осуществление отдельных государственных полномочий по оплате проезда детей-сирот и детей, оставшихся без попечения родителей, находящихся под опекой (попе-чительством), включая предварительную опеку (попечительство), переданных на воспитание в приёмную семью или на патронатное воспитание, к месту лечения и обратно</t>
  </si>
  <si>
    <t>Субвенции на осуществление отдельных государственных полномочий по выплате денежных средств на обеспечение бесплатного проезда на городском, пригородном, в сельской местности – на внутрирайонном транспорте (кроме такси) детей-сирот и детей, оставшихся без попечения родителей, находящихся под опекой (попечительством), включая предварительную опеку (попечительство), пере-данных на воспитание в приёмную семью или на патронатное воспитание (за исключением детей, обучающихся в федеральных образовательных организациях)</t>
  </si>
  <si>
    <t>Субвенции на осуществление отдельных го-сударственных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пере-данных на воспитание в приёмную семью</t>
  </si>
  <si>
    <t>Субвенции на осуществление отдельных го-сударственных полномочий по выплате ежемесячного вознаграждения, причитающегося приёмным родителям за оказание услуг по воспитанию приёмных детей</t>
  </si>
  <si>
    <t>Субвенции на осуществление отдельных го-сударственных полномочий по регулированию тарифов организаций коммунального комплекса</t>
  </si>
  <si>
    <t>Субвенции на осуществление отдельных го-сударственных полномочий по выплате единовременного пособия детям-сиротам и детям, оставшимся без попечения родителей, и лицам из их числа на государственную регистрацию права собственности (права пожизненного наследуемого владения), в том числе на оплату услуг, необходимых для её осуществления, за исключением жилых помещений, приобретённых за счёт средств краевого бюджета</t>
  </si>
  <si>
    <t>Субвенции на осуществление отдельных го-сударственных полномочий по выплате ежемесячных денежных средств на содержание детей, нуждающихся в особой заботе государства, переданных на патронатное воспитание</t>
  </si>
  <si>
    <t>Субвенции на осуществление отдельных го-сударственных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родителей, в соответствии с Законом Краснодарского края «Об обеспечении дополнительных гарантий прав на имущество и жилое помещение детей-сирот и детей, оставшихся без попечения родителей, в Краснодарском крае» (за счёт средств краевого бюджета)</t>
  </si>
  <si>
    <t>Субвенции на осуществление отдельных го-сударственных полномочий по выявлению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ситуации, и осуществлению контроля за использованием детьми-сиротами и детьми, оставшимися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</si>
  <si>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>Субсидии на развитие общественной инфраструктуры муниципального значения – всего,</t>
  </si>
  <si>
    <t xml:space="preserve">Субвенции на осуществление отдельных государственных полномочий по предоставлению мер социальной поддержки отдельным группам населения в обеспечении лекарственными препаратами и медицинскими изделиями, кроме групп населения, получающих инсулины, таблетированные сахаро-снижающие препараты, средства самоконтроля и диагностические средства, либо перенёсших пере-садки органов и тканей, получающих иммунодепрес-санты, – всего, </t>
  </si>
  <si>
    <t xml:space="preserve">Субвенции на осуществление отдельных государственных полномочий по предоставлению 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и технологических случаях зубопро-тезирования - всего, </t>
  </si>
  <si>
    <t>Субвенции на осуществление отдельных го-сударственных полномочий по предоставлению социальной поддержки отдельным  категориям работников муниципальных физкультурно-спортив-ных организаций, осуществляющих подготовку спортивного резерва, и муниципальных образо-вательных организаций дополнительного образования детей Краснодарского края отраслей «Образование» и «Физическая культура и спорт» - всего,</t>
  </si>
  <si>
    <t xml:space="preserve">Субвенции на осуществление отдельных го-сударственных полномочий по организации оказания медицинской помощи в соответствии с тер-риториальной программой государственных гарантий бесплатного оказания гражданам медицинской помощи (за исключением медицинской помощи, оказываемой в федеральных медицинских орга-низациях, перечень которых утверждается уполномоченным Правительством Российской Фе-дерации федеральным органом исполнительной власти, и медицинской помощи, оказываемой в специализированных кожно-венерологических, про-тивотуберкулёзных, наркологических, онкологи-ческих диспансерах и  других специализированных медицинских организациях) в Краснодарском крае – всего, </t>
  </si>
  <si>
    <t>Субвенции на осуществление отдельных го-сударственных полномочий Краснодарского края по формированию и утверждению списков граждан Российской Федерации, пострадавших в результате чрезвычайных ситуаций регионального и меж-муниципального характера на территории Краснодарского края, и членов семей граждан Российской Федерации, погибших (умерших) в результате этих чрезвычайных ситуаций</t>
  </si>
  <si>
    <t>Субсидии на поэтапное повышение уровня средней заработной платы работников муниципальных учреждений Краснодарского края в целях выполнения указов Президента Российской Фе-дерации</t>
  </si>
  <si>
    <t>Организация благоустройства территории, орга-низация освещения улиц, организация озеленения территории, осуществление ремонта муниципаль-ными образовательными организациями, материально-техническое обеспечение муниципальных образо-вательных организаций, за исключением финансового обеспечения расходов по реализации основных общеобразовательных программ в соответствии с федеральными государственными образовательными стандартами, обеспечение содержания зданий и сооружений муниципальных образовательных организаций, за исключением ремонта и материально-технического обеспечения</t>
  </si>
  <si>
    <t>Субсидии на реализацию мероприятий по организации отдыха детей в каникулярное время на базе муниципальных учреждений, осуществляющих организацию отдыха детей в Краснодарском крае, и по организации отдыха детей в профильных лагерях, организованных муниципальными образовательными организациями, осуществляющими организацию отдыха и оздоровления обучающихся в канику-лярное время с дневным пребыванием с обязательной организацией их питания</t>
  </si>
  <si>
    <t>Иные межбюджетные трансферты на поощрение победителей краевого конкурса на звание «Лучший орган территориального общественного само-управления» - всего,</t>
  </si>
  <si>
    <t>Субсидии на мероприятия подпрограммы «Сти-мулирование программ развития жилищного строительства субъектов Российской Федерации» федеральной целевой программы «Жилище» на                                                                            2015 – 2020 годы  – всего,</t>
  </si>
  <si>
    <t>Субсидии на мероприятия подпрограммы «Обеспе-чение жильём молодых семей» федеральной целевой программы «Жилище» на 2015 – 2020 годы - всего,</t>
  </si>
  <si>
    <t>Субсидии на обеспечение инженерной инфра-структурой земельных участков, находящихся в федеральной собственности, полномочия Российской Федерации по управлению и распоряжению кото-рыми переданы Краснодарскому краю, в целях бесплатного предоставления для строительства жилья экономкласса гражданам, имеющим трёх и более детей</t>
  </si>
  <si>
    <t xml:space="preserve">Субсидии на реализацию мероприятий госу-дарственной программы Краснодарского края «Разви-тие образования» – всего, </t>
  </si>
  <si>
    <t>Субсидии муниципальным образованиям Красно-дарского края за счёт средств резервного фонда администрации Краснодарского края</t>
  </si>
  <si>
    <t xml:space="preserve">Субвенции на осуществление отдельных го-сударственных полномочий по поддержке сельскохозяйственного производства в Красно-дарском крае в части предоставления субсидий гражданам, ведущим личное подсобное хозяйство, крестьянским (фермерским) хозяйствам, инди-видуальным предпринимателям, осуществляющим деятельность в области сельскохозяйственного производства </t>
  </si>
  <si>
    <t>Субвенции на осуществление отдельных государственных полномочий по поддержке сельскохозяйственного производства в Красно-дарском крае</t>
  </si>
  <si>
    <t>Иные межбюджетные трансферты на компенсацию расходов, связанных с оказанием медицинскими организациями, подведомственными органам исполнительной власти субъектов Российской Федерации, органам местного самоуправления,                              в 2017 году гражданам Украины и лицам без гражданства медицинской помощи, а также затрат по проведению указанным лицам профилактических прививок, включённых в календарь профилак-тических прививок по эпидемическим показаниям, за счёт средств резервного фонда Правительства Рос-сийской Федерации</t>
  </si>
  <si>
    <t>от 22.05.2018 № 55 п.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</si>
</sst>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"/>
    <numFmt numFmtId="165" formatCode="#,##0.0"/>
    <numFmt numFmtId="166" formatCode="000\.00\.000\.0"/>
  </numFmts>
  <fonts count="28" x14ac:knownFonts="1"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trike/>
      <sz val="12"/>
      <color theme="1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84">
    <xf numFmtId="0" fontId="0" fillId="0" borderId="0" xfId="0"/>
    <xf numFmtId="0" fontId="2" fillId="0" borderId="0" xfId="1" applyNumberFormat="1" applyFont="1" applyFill="1" applyAlignment="1" applyProtection="1">
      <protection hidden="1"/>
    </xf>
    <xf numFmtId="0" fontId="2" fillId="0" borderId="1" xfId="1" applyNumberFormat="1" applyFont="1" applyFill="1" applyBorder="1" applyAlignment="1" applyProtection="1">
      <alignment horizontal="right"/>
      <protection hidden="1"/>
    </xf>
    <xf numFmtId="0" fontId="6" fillId="0" borderId="0" xfId="1" applyNumberFormat="1" applyFont="1" applyFill="1" applyAlignment="1" applyProtection="1">
      <protection hidden="1"/>
    </xf>
    <xf numFmtId="0" fontId="8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3" xfId="1" applyNumberFormat="1" applyFont="1" applyFill="1" applyBorder="1" applyAlignment="1" applyProtection="1">
      <alignment horizontal="center" vertical="top"/>
      <protection hidden="1"/>
    </xf>
    <xf numFmtId="0" fontId="2" fillId="0" borderId="4" xfId="1" applyNumberFormat="1" applyFont="1" applyFill="1" applyBorder="1" applyAlignment="1" applyProtection="1">
      <alignment horizontal="center" vertical="top"/>
      <protection hidden="1"/>
    </xf>
    <xf numFmtId="164" fontId="4" fillId="0" borderId="5" xfId="1" applyNumberFormat="1" applyFont="1" applyFill="1" applyBorder="1" applyAlignment="1" applyProtection="1">
      <alignment horizontal="center" vertical="justify"/>
      <protection hidden="1"/>
    </xf>
    <xf numFmtId="164" fontId="2" fillId="0" borderId="6" xfId="1" applyNumberFormat="1" applyFont="1" applyFill="1" applyBorder="1" applyAlignment="1" applyProtection="1">
      <alignment horizontal="center" vertical="justify"/>
      <protection hidden="1"/>
    </xf>
    <xf numFmtId="164" fontId="4" fillId="0" borderId="6" xfId="1" applyNumberFormat="1" applyFont="1" applyFill="1" applyBorder="1" applyAlignment="1" applyProtection="1">
      <alignment horizontal="center" vertical="justify"/>
      <protection hidden="1"/>
    </xf>
    <xf numFmtId="0" fontId="2" fillId="0" borderId="4" xfId="1" applyNumberFormat="1" applyFont="1" applyFill="1" applyBorder="1" applyAlignment="1" applyProtection="1">
      <alignment horizontal="center" vertical="justify"/>
      <protection hidden="1"/>
    </xf>
    <xf numFmtId="0" fontId="4" fillId="0" borderId="4" xfId="1" applyNumberFormat="1" applyFont="1" applyFill="1" applyBorder="1" applyAlignment="1" applyProtection="1">
      <alignment horizontal="center" vertical="justify"/>
      <protection hidden="1"/>
    </xf>
    <xf numFmtId="0" fontId="0" fillId="0" borderId="0" xfId="0" applyFill="1"/>
    <xf numFmtId="0" fontId="2" fillId="0" borderId="7" xfId="1" applyNumberFormat="1" applyFont="1" applyFill="1" applyBorder="1" applyAlignment="1" applyProtection="1">
      <alignment horizontal="center" vertical="justify"/>
      <protection hidden="1"/>
    </xf>
    <xf numFmtId="0" fontId="2" fillId="0" borderId="8" xfId="1" applyNumberFormat="1" applyFont="1" applyFill="1" applyBorder="1" applyAlignment="1" applyProtection="1">
      <alignment horizontal="center" vertical="justify"/>
      <protection hidden="1"/>
    </xf>
    <xf numFmtId="0" fontId="6" fillId="0" borderId="0" xfId="1" applyNumberFormat="1" applyFont="1" applyFill="1" applyAlignment="1" applyProtection="1">
      <alignment horizontal="center"/>
      <protection hidden="1"/>
    </xf>
    <xf numFmtId="0" fontId="4" fillId="0" borderId="5" xfId="1" applyNumberFormat="1" applyFont="1" applyFill="1" applyBorder="1" applyAlignment="1" applyProtection="1">
      <alignment horizontal="justify" wrapText="1"/>
      <protection hidden="1"/>
    </xf>
    <xf numFmtId="0" fontId="2" fillId="0" borderId="6" xfId="1" applyNumberFormat="1" applyFont="1" applyFill="1" applyBorder="1" applyAlignment="1" applyProtection="1">
      <alignment horizontal="justify" wrapText="1"/>
      <protection hidden="1"/>
    </xf>
    <xf numFmtId="0" fontId="5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6" xfId="1" applyNumberFormat="1" applyFont="1" applyFill="1" applyBorder="1" applyAlignment="1" applyProtection="1">
      <alignment horizontal="justify" wrapText="1"/>
      <protection hidden="1"/>
    </xf>
    <xf numFmtId="0" fontId="2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4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2" fillId="0" borderId="4" xfId="0" applyFont="1" applyFill="1" applyBorder="1" applyAlignment="1">
      <alignment horizontal="center"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justify" wrapText="1"/>
    </xf>
    <xf numFmtId="0" fontId="9" fillId="0" borderId="0" xfId="0" applyFont="1" applyFill="1"/>
    <xf numFmtId="49" fontId="2" fillId="0" borderId="6" xfId="0" applyNumberFormat="1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left" wrapText="1"/>
    </xf>
    <xf numFmtId="166" fontId="2" fillId="0" borderId="6" xfId="2" applyNumberFormat="1" applyFont="1" applyFill="1" applyBorder="1" applyAlignment="1" applyProtection="1">
      <alignment horizontal="left" wrapText="1"/>
      <protection hidden="1"/>
    </xf>
    <xf numFmtId="165" fontId="2" fillId="0" borderId="11" xfId="1" applyNumberFormat="1" applyFont="1" applyFill="1" applyBorder="1" applyAlignment="1" applyProtection="1">
      <protection hidden="1"/>
    </xf>
    <xf numFmtId="165" fontId="4" fillId="0" borderId="12" xfId="1" applyNumberFormat="1" applyFont="1" applyFill="1" applyBorder="1" applyAlignment="1" applyProtection="1">
      <protection hidden="1"/>
    </xf>
    <xf numFmtId="0" fontId="16" fillId="0" borderId="4" xfId="0" applyFont="1" applyFill="1" applyBorder="1" applyAlignment="1">
      <alignment horizontal="center" vertical="justify"/>
    </xf>
    <xf numFmtId="164" fontId="16" fillId="0" borderId="6" xfId="0" applyNumberFormat="1" applyFont="1" applyFill="1" applyBorder="1" applyAlignment="1">
      <alignment horizontal="center" vertical="justify"/>
    </xf>
    <xf numFmtId="165" fontId="16" fillId="0" borderId="11" xfId="0" applyNumberFormat="1" applyFont="1" applyFill="1" applyBorder="1"/>
    <xf numFmtId="0" fontId="2" fillId="0" borderId="6" xfId="1" applyNumberFormat="1" applyFont="1" applyFill="1" applyBorder="1" applyAlignment="1" applyProtection="1">
      <alignment horizontal="justify" vertical="center" wrapText="1"/>
      <protection hidden="1"/>
    </xf>
    <xf numFmtId="165" fontId="2" fillId="0" borderId="11" xfId="0" applyNumberFormat="1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0" fontId="2" fillId="0" borderId="6" xfId="0" applyFont="1" applyFill="1" applyBorder="1" applyAlignment="1">
      <alignment horizontal="justify" vertical="top" wrapText="1"/>
    </xf>
    <xf numFmtId="0" fontId="16" fillId="0" borderId="6" xfId="0" applyFont="1" applyFill="1" applyBorder="1" applyAlignment="1">
      <alignment wrapText="1"/>
    </xf>
    <xf numFmtId="0" fontId="4" fillId="0" borderId="4" xfId="0" applyFont="1" applyFill="1" applyBorder="1" applyAlignment="1">
      <alignment horizontal="center" vertical="top"/>
    </xf>
    <xf numFmtId="49" fontId="4" fillId="0" borderId="6" xfId="0" applyNumberFormat="1" applyFont="1" applyFill="1" applyBorder="1" applyAlignment="1">
      <alignment horizontal="center" vertical="top" wrapText="1"/>
    </xf>
    <xf numFmtId="166" fontId="4" fillId="0" borderId="6" xfId="2" applyNumberFormat="1" applyFont="1" applyFill="1" applyBorder="1" applyAlignment="1" applyProtection="1">
      <alignment horizontal="justify" wrapText="1"/>
      <protection hidden="1"/>
    </xf>
    <xf numFmtId="165" fontId="4" fillId="0" borderId="13" xfId="1" applyNumberFormat="1" applyFont="1" applyFill="1" applyBorder="1" applyAlignment="1" applyProtection="1">
      <protection hidden="1"/>
    </xf>
    <xf numFmtId="165" fontId="4" fillId="0" borderId="11" xfId="1" applyNumberFormat="1" applyFont="1" applyFill="1" applyBorder="1" applyAlignment="1" applyProtection="1">
      <protection hidden="1"/>
    </xf>
    <xf numFmtId="0" fontId="3" fillId="0" borderId="0" xfId="1" applyFont="1" applyFill="1" applyBorder="1" applyAlignment="1" applyProtection="1">
      <alignment horizontal="center" vertical="center" wrapText="1"/>
      <protection hidden="1"/>
    </xf>
    <xf numFmtId="49" fontId="21" fillId="0" borderId="6" xfId="1" applyNumberFormat="1" applyFont="1" applyFill="1" applyBorder="1" applyAlignment="1" applyProtection="1">
      <alignment horizontal="center" vertical="justify"/>
      <protection hidden="1"/>
    </xf>
    <xf numFmtId="0" fontId="15" fillId="0" borderId="0" xfId="0" applyFont="1" applyFill="1"/>
    <xf numFmtId="0" fontId="3" fillId="0" borderId="2" xfId="1" applyFont="1" applyFill="1" applyBorder="1" applyAlignment="1" applyProtection="1">
      <alignment horizontal="center" vertical="center" wrapText="1"/>
      <protection hidden="1"/>
    </xf>
    <xf numFmtId="49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6" fillId="0" borderId="6" xfId="0" applyFont="1" applyFill="1" applyBorder="1" applyAlignment="1">
      <alignment horizontal="justify" vertical="justify" wrapText="1"/>
    </xf>
    <xf numFmtId="0" fontId="16" fillId="0" borderId="6" xfId="0" applyFont="1" applyFill="1" applyBorder="1" applyAlignment="1">
      <alignment horizontal="center" vertical="justify"/>
    </xf>
    <xf numFmtId="0" fontId="16" fillId="0" borderId="0" xfId="0" applyFont="1" applyFill="1"/>
    <xf numFmtId="0" fontId="19" fillId="0" borderId="6" xfId="0" applyFont="1" applyFill="1" applyBorder="1" applyAlignment="1">
      <alignment horizontal="justify" vertical="center" wrapText="1"/>
    </xf>
    <xf numFmtId="0" fontId="16" fillId="0" borderId="6" xfId="0" applyFont="1" applyFill="1" applyBorder="1" applyAlignment="1">
      <alignment horizontal="justify" wrapText="1"/>
    </xf>
    <xf numFmtId="0" fontId="20" fillId="0" borderId="0" xfId="0" applyFont="1" applyFill="1"/>
    <xf numFmtId="0" fontId="2" fillId="0" borderId="6" xfId="0" applyFont="1" applyFill="1" applyBorder="1" applyAlignment="1">
      <alignment horizontal="justify" vertical="center" wrapText="1"/>
    </xf>
    <xf numFmtId="0" fontId="0" fillId="0" borderId="0" xfId="0" applyFill="1" applyBorder="1"/>
    <xf numFmtId="0" fontId="22" fillId="0" borderId="9" xfId="0" applyFont="1" applyFill="1" applyBorder="1"/>
    <xf numFmtId="165" fontId="22" fillId="0" borderId="9" xfId="0" applyNumberFormat="1" applyFont="1" applyFill="1" applyBorder="1"/>
    <xf numFmtId="0" fontId="17" fillId="0" borderId="0" xfId="0" applyFont="1" applyFill="1"/>
    <xf numFmtId="0" fontId="23" fillId="0" borderId="6" xfId="0" applyFont="1" applyFill="1" applyBorder="1"/>
    <xf numFmtId="49" fontId="23" fillId="0" borderId="6" xfId="0" applyNumberFormat="1" applyFont="1" applyFill="1" applyBorder="1" applyAlignment="1">
      <alignment horizontal="center"/>
    </xf>
    <xf numFmtId="165" fontId="23" fillId="0" borderId="6" xfId="0" applyNumberFormat="1" applyFont="1" applyFill="1" applyBorder="1"/>
    <xf numFmtId="0" fontId="21" fillId="0" borderId="6" xfId="0" applyFont="1" applyFill="1" applyBorder="1"/>
    <xf numFmtId="165" fontId="21" fillId="0" borderId="6" xfId="0" applyNumberFormat="1" applyFont="1" applyFill="1" applyBorder="1"/>
    <xf numFmtId="0" fontId="14" fillId="0" borderId="0" xfId="0" applyFont="1" applyFill="1"/>
    <xf numFmtId="49" fontId="21" fillId="0" borderId="6" xfId="0" applyNumberFormat="1" applyFont="1" applyFill="1" applyBorder="1" applyAlignment="1">
      <alignment horizontal="center" vertical="justify"/>
    </xf>
    <xf numFmtId="0" fontId="0" fillId="0" borderId="10" xfId="0" applyFill="1" applyBorder="1"/>
    <xf numFmtId="165" fontId="4" fillId="0" borderId="5" xfId="1" applyNumberFormat="1" applyFont="1" applyFill="1" applyBorder="1" applyAlignment="1" applyProtection="1">
      <protection hidden="1"/>
    </xf>
    <xf numFmtId="165" fontId="2" fillId="0" borderId="6" xfId="1" applyNumberFormat="1" applyFont="1" applyFill="1" applyBorder="1" applyAlignment="1" applyProtection="1">
      <protection hidden="1"/>
    </xf>
    <xf numFmtId="165" fontId="16" fillId="0" borderId="6" xfId="0" applyNumberFormat="1" applyFont="1" applyFill="1" applyBorder="1"/>
    <xf numFmtId="165" fontId="4" fillId="0" borderId="6" xfId="1" applyNumberFormat="1" applyFont="1" applyFill="1" applyBorder="1" applyAlignment="1" applyProtection="1">
      <protection hidden="1"/>
    </xf>
    <xf numFmtId="165" fontId="2" fillId="0" borderId="6" xfId="0" applyNumberFormat="1" applyFont="1" applyFill="1" applyBorder="1" applyAlignment="1">
      <alignment wrapText="1"/>
    </xf>
    <xf numFmtId="165" fontId="18" fillId="0" borderId="6" xfId="0" applyNumberFormat="1" applyFont="1" applyFill="1" applyBorder="1"/>
    <xf numFmtId="165" fontId="4" fillId="0" borderId="8" xfId="1" applyNumberFormat="1" applyFont="1" applyFill="1" applyBorder="1" applyAlignment="1" applyProtection="1">
      <protection hidden="1"/>
    </xf>
    <xf numFmtId="0" fontId="24" fillId="0" borderId="0" xfId="1" applyNumberFormat="1" applyFont="1" applyFill="1" applyAlignment="1" applyProtection="1">
      <protection hidden="1"/>
    </xf>
    <xf numFmtId="0" fontId="24" fillId="0" borderId="0" xfId="1" applyNumberFormat="1" applyFont="1" applyFill="1" applyAlignment="1" applyProtection="1">
      <alignment horizontal="center"/>
      <protection hidden="1"/>
    </xf>
    <xf numFmtId="0" fontId="25" fillId="0" borderId="0" xfId="0" applyFont="1" applyFill="1"/>
    <xf numFmtId="0" fontId="13" fillId="0" borderId="0" xfId="1" applyNumberFormat="1" applyFont="1" applyFill="1" applyAlignment="1" applyProtection="1">
      <protection hidden="1"/>
    </xf>
    <xf numFmtId="0" fontId="26" fillId="0" borderId="0" xfId="0" applyFont="1" applyFill="1"/>
    <xf numFmtId="0" fontId="27" fillId="0" borderId="0" xfId="0" applyFont="1" applyFill="1"/>
    <xf numFmtId="0" fontId="12" fillId="0" borderId="0" xfId="1" applyNumberFormat="1" applyFont="1" applyFill="1" applyAlignment="1" applyProtection="1">
      <alignment horizontal="center" vertical="center" wrapText="1"/>
      <protection hidden="1"/>
    </xf>
    <xf numFmtId="0" fontId="26" fillId="0" borderId="0" xfId="0" applyFont="1" applyFill="1" applyAlignment="1">
      <alignment horizontal="center"/>
    </xf>
  </cellXfs>
  <cellStyles count="3">
    <cellStyle name="Обычный" xfId="0" builtinId="0"/>
    <cellStyle name="Обычный 2" xfId="1"/>
    <cellStyle name="Обычный_Tmp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I202"/>
  <sheetViews>
    <sheetView tabSelected="1" zoomScaleNormal="100" workbookViewId="0">
      <selection activeCell="A14" sqref="A14:G14"/>
    </sheetView>
  </sheetViews>
  <sheetFormatPr defaultRowHeight="15" outlineLevelRow="1" x14ac:dyDescent="0.25"/>
  <cols>
    <col min="1" max="1" width="6.5703125" style="12" customWidth="1"/>
    <col min="2" max="2" width="6.28515625" style="12" customWidth="1"/>
    <col min="3" max="3" width="50.28515625" style="12" customWidth="1"/>
    <col min="4" max="4" width="13.5703125" style="12" customWidth="1"/>
    <col min="5" max="5" width="13.140625" style="12" customWidth="1"/>
    <col min="6" max="6" width="12.85546875" style="12" customWidth="1"/>
    <col min="7" max="7" width="10.5703125" style="12" customWidth="1"/>
    <col min="8" max="16384" width="9.140625" style="12"/>
  </cols>
  <sheetData>
    <row r="1" spans="1:9" s="80" customFormat="1" ht="23.25" x14ac:dyDescent="0.35">
      <c r="A1" s="79"/>
      <c r="B1" s="79"/>
      <c r="C1" s="79"/>
      <c r="D1" s="83" t="s">
        <v>164</v>
      </c>
      <c r="E1" s="83"/>
      <c r="F1" s="83"/>
      <c r="G1" s="83"/>
    </row>
    <row r="2" spans="1:9" s="80" customFormat="1" ht="23.25" x14ac:dyDescent="0.35">
      <c r="A2" s="79"/>
      <c r="B2" s="79"/>
      <c r="C2" s="79"/>
      <c r="D2" s="83" t="s">
        <v>165</v>
      </c>
      <c r="E2" s="83"/>
      <c r="F2" s="83"/>
      <c r="G2" s="83"/>
    </row>
    <row r="3" spans="1:9" s="80" customFormat="1" ht="23.25" x14ac:dyDescent="0.35">
      <c r="A3" s="79"/>
      <c r="B3" s="79"/>
      <c r="C3" s="79"/>
      <c r="D3" s="83" t="s">
        <v>166</v>
      </c>
      <c r="E3" s="83"/>
      <c r="F3" s="83"/>
      <c r="G3" s="83"/>
    </row>
    <row r="4" spans="1:9" s="80" customFormat="1" ht="23.25" x14ac:dyDescent="0.35">
      <c r="A4" s="79"/>
      <c r="B4" s="79"/>
      <c r="C4" s="79"/>
      <c r="D4" s="83" t="s">
        <v>199</v>
      </c>
      <c r="E4" s="83"/>
      <c r="F4" s="83"/>
      <c r="G4" s="83"/>
    </row>
    <row r="5" spans="1:9" s="47" customFormat="1" ht="18.75" x14ac:dyDescent="0.3">
      <c r="A5" s="3"/>
      <c r="B5" s="3"/>
      <c r="C5" s="15"/>
      <c r="D5" s="15"/>
      <c r="E5" s="15"/>
      <c r="F5" s="15"/>
      <c r="G5" s="15"/>
    </row>
    <row r="6" spans="1:9" s="78" customFormat="1" ht="18.75" x14ac:dyDescent="0.3">
      <c r="A6" s="76"/>
      <c r="B6" s="76"/>
      <c r="C6" s="77"/>
      <c r="D6" s="77"/>
      <c r="E6" s="77"/>
      <c r="F6" s="77"/>
      <c r="G6" s="77"/>
    </row>
    <row r="7" spans="1:9" s="47" customFormat="1" ht="18.75" x14ac:dyDescent="0.3">
      <c r="A7" s="3"/>
      <c r="B7" s="3"/>
      <c r="C7" s="3"/>
      <c r="D7" s="3"/>
      <c r="E7" s="3"/>
      <c r="F7" s="3"/>
      <c r="G7" s="3"/>
    </row>
    <row r="8" spans="1:9" s="81" customFormat="1" ht="24.75" customHeight="1" x14ac:dyDescent="0.35">
      <c r="A8" s="82" t="s">
        <v>55</v>
      </c>
      <c r="B8" s="82"/>
      <c r="C8" s="82"/>
      <c r="D8" s="82"/>
      <c r="E8" s="82"/>
      <c r="F8" s="82"/>
      <c r="G8" s="82"/>
    </row>
    <row r="9" spans="1:9" s="81" customFormat="1" ht="69" customHeight="1" x14ac:dyDescent="0.35">
      <c r="A9" s="82" t="s">
        <v>168</v>
      </c>
      <c r="B9" s="82"/>
      <c r="C9" s="82"/>
      <c r="D9" s="82"/>
      <c r="E9" s="82"/>
      <c r="F9" s="82"/>
      <c r="G9" s="82"/>
    </row>
    <row r="10" spans="1:9" s="47" customFormat="1" ht="18.75" x14ac:dyDescent="0.3">
      <c r="A10" s="4"/>
      <c r="B10" s="4"/>
      <c r="C10" s="4"/>
      <c r="D10" s="4"/>
      <c r="E10" s="4"/>
      <c r="F10" s="4"/>
      <c r="G10" s="4"/>
    </row>
    <row r="11" spans="1:9" s="47" customFormat="1" ht="15" customHeight="1" x14ac:dyDescent="0.3">
      <c r="A11" s="3"/>
      <c r="B11" s="3"/>
      <c r="C11" s="3"/>
      <c r="D11" s="3"/>
      <c r="E11" s="3"/>
      <c r="F11" s="3"/>
      <c r="G11" s="3"/>
    </row>
    <row r="12" spans="1:9" ht="15" customHeight="1" x14ac:dyDescent="0.25">
      <c r="A12" s="1"/>
      <c r="B12" s="1"/>
      <c r="C12" s="2"/>
      <c r="D12" s="1"/>
      <c r="E12" s="1"/>
      <c r="F12" s="1"/>
      <c r="G12" s="1"/>
    </row>
    <row r="13" spans="1:9" ht="174" customHeight="1" x14ac:dyDescent="0.25">
      <c r="A13" s="48" t="s">
        <v>0</v>
      </c>
      <c r="B13" s="49" t="s">
        <v>1</v>
      </c>
      <c r="C13" s="48" t="s">
        <v>2</v>
      </c>
      <c r="D13" s="48" t="s">
        <v>161</v>
      </c>
      <c r="E13" s="48" t="s">
        <v>162</v>
      </c>
      <c r="F13" s="48" t="s">
        <v>163</v>
      </c>
      <c r="G13" s="48" t="s">
        <v>167</v>
      </c>
      <c r="I13" s="45"/>
    </row>
    <row r="14" spans="1:9" ht="31.5" x14ac:dyDescent="0.25">
      <c r="A14" s="5" t="s">
        <v>3</v>
      </c>
      <c r="B14" s="7" t="s">
        <v>4</v>
      </c>
      <c r="C14" s="16" t="s">
        <v>5</v>
      </c>
      <c r="D14" s="69">
        <f>D16+D20+D24+D28+D29+D30+D31+D32+D36+D37+D38+D42+D43+D44+D45+D46+D47+D48+D49+D55+D56+D62+D63+D64+D65+D66+D67+D71+D72+D77+D81+D85+D86</f>
        <v>8376783.5999999996</v>
      </c>
      <c r="E14" s="69">
        <f>E16+E20+E24+E28+E29+E30+E31+E32+E36+E37+E38+E42+E43+E44+E45+E46+E47+E48+E49+E55+E56+E62+E63+E64+E65+E66+E67+E71+E72+E77+E81+E85+E86</f>
        <v>8376783.5999999996</v>
      </c>
      <c r="F14" s="69">
        <f>F16+F20+F24+F28+F29+F30+F31+F32+F36+F37+F38+F42+F43+F44+F45+F46+F47+F48+F49+F55+F56+F62+F63+F64+F65+F66+F67+F71+F72+F77+F81+F85+F86</f>
        <v>8347970.0999999978</v>
      </c>
      <c r="G14" s="31">
        <f>F14/E14*100</f>
        <v>99.656031462959106</v>
      </c>
    </row>
    <row r="15" spans="1:9" ht="15.75" x14ac:dyDescent="0.25">
      <c r="A15" s="6" t="s">
        <v>4</v>
      </c>
      <c r="B15" s="8" t="s">
        <v>4</v>
      </c>
      <c r="C15" s="17" t="s">
        <v>6</v>
      </c>
      <c r="D15" s="70" t="s">
        <v>4</v>
      </c>
      <c r="E15" s="70" t="s">
        <v>4</v>
      </c>
      <c r="F15" s="70" t="s">
        <v>4</v>
      </c>
      <c r="G15" s="30"/>
    </row>
    <row r="16" spans="1:9" ht="173.25" x14ac:dyDescent="0.25">
      <c r="A16" s="10" t="s">
        <v>7</v>
      </c>
      <c r="B16" s="8"/>
      <c r="C16" s="50" t="s">
        <v>182</v>
      </c>
      <c r="D16" s="70">
        <f>D18+D19</f>
        <v>432884.29999999993</v>
      </c>
      <c r="E16" s="70">
        <f>E18+E19</f>
        <v>432884.3</v>
      </c>
      <c r="F16" s="70">
        <f>F18+F19</f>
        <v>409365.1</v>
      </c>
      <c r="G16" s="30">
        <f>F16/E16*100</f>
        <v>94.566862323258192</v>
      </c>
    </row>
    <row r="17" spans="1:7" ht="15.75" x14ac:dyDescent="0.25">
      <c r="A17" s="10" t="s">
        <v>4</v>
      </c>
      <c r="B17" s="8" t="s">
        <v>4</v>
      </c>
      <c r="C17" s="17" t="s">
        <v>6</v>
      </c>
      <c r="D17" s="70" t="s">
        <v>4</v>
      </c>
      <c r="E17" s="70" t="s">
        <v>4</v>
      </c>
      <c r="F17" s="70" t="s">
        <v>4</v>
      </c>
      <c r="G17" s="30"/>
    </row>
    <row r="18" spans="1:7" ht="15.75" x14ac:dyDescent="0.25">
      <c r="A18" s="10"/>
      <c r="B18" s="8">
        <v>902</v>
      </c>
      <c r="C18" s="17" t="s">
        <v>21</v>
      </c>
      <c r="D18" s="70">
        <v>426486.99999999994</v>
      </c>
      <c r="E18" s="70">
        <v>426487</v>
      </c>
      <c r="F18" s="70">
        <v>403165.5</v>
      </c>
      <c r="G18" s="30">
        <f>F18/E18*100</f>
        <v>94.531720779296904</v>
      </c>
    </row>
    <row r="19" spans="1:7" ht="15.75" x14ac:dyDescent="0.25">
      <c r="A19" s="10"/>
      <c r="B19" s="8">
        <v>909</v>
      </c>
      <c r="C19" s="17" t="s">
        <v>23</v>
      </c>
      <c r="D19" s="70">
        <v>6397.2999999999993</v>
      </c>
      <c r="E19" s="70">
        <v>6397.3</v>
      </c>
      <c r="F19" s="70">
        <v>6199.6</v>
      </c>
      <c r="G19" s="30">
        <f>F19/E19*100</f>
        <v>96.909633751739023</v>
      </c>
    </row>
    <row r="20" spans="1:7" s="52" customFormat="1" ht="173.25" x14ac:dyDescent="0.25">
      <c r="A20" s="32" t="s">
        <v>8</v>
      </c>
      <c r="B20" s="51"/>
      <c r="C20" s="50" t="s">
        <v>183</v>
      </c>
      <c r="D20" s="71">
        <f>D22+D23</f>
        <v>24881.100000000002</v>
      </c>
      <c r="E20" s="71">
        <f>E22+E23</f>
        <v>24881.100000000002</v>
      </c>
      <c r="F20" s="71">
        <f>F22+F23</f>
        <v>24881.100000000002</v>
      </c>
      <c r="G20" s="30">
        <f>F20/E20*100</f>
        <v>100</v>
      </c>
    </row>
    <row r="21" spans="1:7" ht="15.75" x14ac:dyDescent="0.25">
      <c r="A21" s="10" t="s">
        <v>4</v>
      </c>
      <c r="B21" s="8" t="s">
        <v>4</v>
      </c>
      <c r="C21" s="17" t="s">
        <v>6</v>
      </c>
      <c r="D21" s="70" t="s">
        <v>4</v>
      </c>
      <c r="E21" s="70" t="s">
        <v>4</v>
      </c>
      <c r="F21" s="70" t="s">
        <v>4</v>
      </c>
      <c r="G21" s="30"/>
    </row>
    <row r="22" spans="1:7" ht="15.75" x14ac:dyDescent="0.25">
      <c r="A22" s="10"/>
      <c r="B22" s="8">
        <v>902</v>
      </c>
      <c r="C22" s="17" t="s">
        <v>21</v>
      </c>
      <c r="D22" s="70">
        <v>24513.4</v>
      </c>
      <c r="E22" s="70">
        <v>24513.4</v>
      </c>
      <c r="F22" s="70">
        <v>24513.4</v>
      </c>
      <c r="G22" s="30">
        <f>F22/E22*100</f>
        <v>100</v>
      </c>
    </row>
    <row r="23" spans="1:7" ht="15.75" x14ac:dyDescent="0.25">
      <c r="A23" s="10"/>
      <c r="B23" s="8">
        <v>909</v>
      </c>
      <c r="C23" s="17" t="s">
        <v>23</v>
      </c>
      <c r="D23" s="70">
        <v>367.7</v>
      </c>
      <c r="E23" s="70">
        <v>367.7</v>
      </c>
      <c r="F23" s="70">
        <v>367.7</v>
      </c>
      <c r="G23" s="30">
        <f>F23/E23*100</f>
        <v>100</v>
      </c>
    </row>
    <row r="24" spans="1:7" ht="157.5" x14ac:dyDescent="0.25">
      <c r="A24" s="10" t="s">
        <v>10</v>
      </c>
      <c r="B24" s="8" t="s">
        <v>4</v>
      </c>
      <c r="C24" s="20" t="s">
        <v>184</v>
      </c>
      <c r="D24" s="70">
        <f>D26+D27</f>
        <v>3691.2</v>
      </c>
      <c r="E24" s="70">
        <f>E26+E27</f>
        <v>3691.2</v>
      </c>
      <c r="F24" s="70">
        <f>F26+F27</f>
        <v>3687.6000000000004</v>
      </c>
      <c r="G24" s="30">
        <f>F24/E24*100</f>
        <v>99.902470741222388</v>
      </c>
    </row>
    <row r="25" spans="1:7" ht="15.75" x14ac:dyDescent="0.25">
      <c r="A25" s="10" t="s">
        <v>4</v>
      </c>
      <c r="B25" s="8" t="s">
        <v>4</v>
      </c>
      <c r="C25" s="17" t="s">
        <v>6</v>
      </c>
      <c r="D25" s="70" t="s">
        <v>4</v>
      </c>
      <c r="E25" s="70" t="s">
        <v>4</v>
      </c>
      <c r="F25" s="70" t="s">
        <v>4</v>
      </c>
      <c r="G25" s="30"/>
    </row>
    <row r="26" spans="1:7" ht="15.75" x14ac:dyDescent="0.25">
      <c r="A26" s="10"/>
      <c r="B26" s="8">
        <v>703</v>
      </c>
      <c r="C26" s="17" t="s">
        <v>48</v>
      </c>
      <c r="D26" s="70">
        <v>1639.3</v>
      </c>
      <c r="E26" s="70">
        <v>1639.3</v>
      </c>
      <c r="F26" s="70">
        <v>1639.2</v>
      </c>
      <c r="G26" s="30">
        <f t="shared" ref="G26:G38" si="0">F26/E26*100</f>
        <v>99.993899835295565</v>
      </c>
    </row>
    <row r="27" spans="1:7" ht="15.75" x14ac:dyDescent="0.25">
      <c r="A27" s="10"/>
      <c r="B27" s="8">
        <v>1101</v>
      </c>
      <c r="C27" s="17" t="s">
        <v>29</v>
      </c>
      <c r="D27" s="70">
        <v>2051.9</v>
      </c>
      <c r="E27" s="70">
        <v>2051.9</v>
      </c>
      <c r="F27" s="70">
        <v>2048.4</v>
      </c>
      <c r="G27" s="30">
        <f t="shared" si="0"/>
        <v>99.829426385301417</v>
      </c>
    </row>
    <row r="28" spans="1:7" ht="63" x14ac:dyDescent="0.25">
      <c r="A28" s="10" t="s">
        <v>11</v>
      </c>
      <c r="B28" s="8">
        <v>104</v>
      </c>
      <c r="C28" s="19" t="s">
        <v>9</v>
      </c>
      <c r="D28" s="70">
        <v>11939.1</v>
      </c>
      <c r="E28" s="70">
        <v>11939.1</v>
      </c>
      <c r="F28" s="70">
        <v>11644</v>
      </c>
      <c r="G28" s="30">
        <f t="shared" si="0"/>
        <v>97.528289402048728</v>
      </c>
    </row>
    <row r="29" spans="1:7" ht="63" x14ac:dyDescent="0.25">
      <c r="A29" s="10" t="s">
        <v>12</v>
      </c>
      <c r="B29" s="8">
        <v>104</v>
      </c>
      <c r="C29" s="17" t="s">
        <v>169</v>
      </c>
      <c r="D29" s="70">
        <v>1000</v>
      </c>
      <c r="E29" s="70">
        <v>1000</v>
      </c>
      <c r="F29" s="70">
        <v>916.8</v>
      </c>
      <c r="G29" s="30">
        <f t="shared" si="0"/>
        <v>91.679999999999993</v>
      </c>
    </row>
    <row r="30" spans="1:7" ht="144.75" customHeight="1" x14ac:dyDescent="0.25">
      <c r="A30" s="10" t="s">
        <v>13</v>
      </c>
      <c r="B30" s="8">
        <v>405</v>
      </c>
      <c r="C30" s="53" t="s">
        <v>196</v>
      </c>
      <c r="D30" s="70">
        <v>973.1</v>
      </c>
      <c r="E30" s="70">
        <v>973.1</v>
      </c>
      <c r="F30" s="70">
        <v>973.1</v>
      </c>
      <c r="G30" s="30">
        <f t="shared" si="0"/>
        <v>100</v>
      </c>
    </row>
    <row r="31" spans="1:7" ht="63" x14ac:dyDescent="0.25">
      <c r="A31" s="10" t="s">
        <v>14</v>
      </c>
      <c r="B31" s="8">
        <v>104</v>
      </c>
      <c r="C31" s="17" t="s">
        <v>197</v>
      </c>
      <c r="D31" s="70">
        <v>505.3</v>
      </c>
      <c r="E31" s="70">
        <v>505.3</v>
      </c>
      <c r="F31" s="70">
        <v>449.7</v>
      </c>
      <c r="G31" s="30">
        <f t="shared" si="0"/>
        <v>88.996635661982978</v>
      </c>
    </row>
    <row r="32" spans="1:7" ht="78.75" x14ac:dyDescent="0.25">
      <c r="A32" s="10" t="s">
        <v>16</v>
      </c>
      <c r="B32" s="8"/>
      <c r="C32" s="17" t="s">
        <v>170</v>
      </c>
      <c r="D32" s="70">
        <f>D34+D35</f>
        <v>10984.599999999999</v>
      </c>
      <c r="E32" s="70">
        <f>E34+E35</f>
        <v>10984.599999999999</v>
      </c>
      <c r="F32" s="70">
        <f>F34+F35</f>
        <v>10950.9</v>
      </c>
      <c r="G32" s="30">
        <f t="shared" si="0"/>
        <v>99.693206853230905</v>
      </c>
    </row>
    <row r="33" spans="1:7" ht="15.75" x14ac:dyDescent="0.25">
      <c r="A33" s="10"/>
      <c r="B33" s="8"/>
      <c r="C33" s="17" t="s">
        <v>6</v>
      </c>
      <c r="D33" s="70"/>
      <c r="E33" s="70"/>
      <c r="F33" s="70"/>
      <c r="G33" s="30"/>
    </row>
    <row r="34" spans="1:7" ht="15.75" x14ac:dyDescent="0.25">
      <c r="A34" s="10"/>
      <c r="B34" s="8">
        <v>702</v>
      </c>
      <c r="C34" s="20" t="s">
        <v>28</v>
      </c>
      <c r="D34" s="70">
        <v>10822.3</v>
      </c>
      <c r="E34" s="70">
        <v>10822.3</v>
      </c>
      <c r="F34" s="70">
        <v>10822.3</v>
      </c>
      <c r="G34" s="30">
        <f t="shared" si="0"/>
        <v>100</v>
      </c>
    </row>
    <row r="35" spans="1:7" ht="15.75" x14ac:dyDescent="0.25">
      <c r="A35" s="10"/>
      <c r="B35" s="8">
        <v>709</v>
      </c>
      <c r="C35" s="20" t="s">
        <v>101</v>
      </c>
      <c r="D35" s="70">
        <v>162.29999999999998</v>
      </c>
      <c r="E35" s="70">
        <v>162.30000000000001</v>
      </c>
      <c r="F35" s="70">
        <v>128.6</v>
      </c>
      <c r="G35" s="30">
        <f t="shared" si="0"/>
        <v>79.235982747997525</v>
      </c>
    </row>
    <row r="36" spans="1:7" ht="63" x14ac:dyDescent="0.25">
      <c r="A36" s="10" t="s">
        <v>17</v>
      </c>
      <c r="B36" s="8">
        <v>104</v>
      </c>
      <c r="C36" s="17" t="s">
        <v>15</v>
      </c>
      <c r="D36" s="70">
        <v>4049.6</v>
      </c>
      <c r="E36" s="70">
        <v>4049.6</v>
      </c>
      <c r="F36" s="70">
        <v>3998.5</v>
      </c>
      <c r="G36" s="30">
        <f t="shared" si="0"/>
        <v>98.738146977479261</v>
      </c>
    </row>
    <row r="37" spans="1:7" ht="78.75" x14ac:dyDescent="0.25">
      <c r="A37" s="10" t="s">
        <v>18</v>
      </c>
      <c r="B37" s="8">
        <v>309</v>
      </c>
      <c r="C37" s="19" t="s">
        <v>49</v>
      </c>
      <c r="D37" s="70">
        <v>63</v>
      </c>
      <c r="E37" s="70">
        <v>63</v>
      </c>
      <c r="F37" s="70">
        <v>0</v>
      </c>
      <c r="G37" s="30">
        <f t="shared" si="0"/>
        <v>0</v>
      </c>
    </row>
    <row r="38" spans="1:7" ht="95.25" customHeight="1" x14ac:dyDescent="0.25">
      <c r="A38" s="10" t="s">
        <v>19</v>
      </c>
      <c r="B38" s="8"/>
      <c r="C38" s="17" t="s">
        <v>171</v>
      </c>
      <c r="D38" s="70">
        <f>D40+D41</f>
        <v>103310.1</v>
      </c>
      <c r="E38" s="70">
        <f>E40+E41</f>
        <v>103310.1</v>
      </c>
      <c r="F38" s="70">
        <f>F40+F41</f>
        <v>103159.6</v>
      </c>
      <c r="G38" s="30">
        <f t="shared" si="0"/>
        <v>99.854322084675161</v>
      </c>
    </row>
    <row r="39" spans="1:7" ht="15.75" x14ac:dyDescent="0.25">
      <c r="A39" s="10"/>
      <c r="B39" s="8"/>
      <c r="C39" s="17" t="s">
        <v>6</v>
      </c>
      <c r="D39" s="70"/>
      <c r="E39" s="70"/>
      <c r="F39" s="70"/>
      <c r="G39" s="30"/>
    </row>
    <row r="40" spans="1:7" ht="15.75" x14ac:dyDescent="0.25">
      <c r="A40" s="10"/>
      <c r="B40" s="8">
        <v>709</v>
      </c>
      <c r="C40" s="20" t="s">
        <v>101</v>
      </c>
      <c r="D40" s="70">
        <v>571.1</v>
      </c>
      <c r="E40" s="70">
        <v>571.1</v>
      </c>
      <c r="F40" s="70">
        <v>447</v>
      </c>
      <c r="G40" s="30">
        <f t="shared" ref="G40:G49" si="1">F40/E40*100</f>
        <v>78.270005253020486</v>
      </c>
    </row>
    <row r="41" spans="1:7" ht="15.75" x14ac:dyDescent="0.25">
      <c r="A41" s="10"/>
      <c r="B41" s="8">
        <v>1004</v>
      </c>
      <c r="C41" s="17" t="s">
        <v>149</v>
      </c>
      <c r="D41" s="70">
        <v>102739</v>
      </c>
      <c r="E41" s="70">
        <v>102739</v>
      </c>
      <c r="F41" s="70">
        <v>102712.6</v>
      </c>
      <c r="G41" s="30">
        <f t="shared" si="1"/>
        <v>99.974303818413659</v>
      </c>
    </row>
    <row r="42" spans="1:7" ht="47.25" x14ac:dyDescent="0.25">
      <c r="A42" s="10" t="s">
        <v>24</v>
      </c>
      <c r="B42" s="8">
        <v>1006</v>
      </c>
      <c r="C42" s="19" t="s">
        <v>40</v>
      </c>
      <c r="D42" s="70">
        <v>506.4</v>
      </c>
      <c r="E42" s="70">
        <v>506.4</v>
      </c>
      <c r="F42" s="70">
        <v>506.4</v>
      </c>
      <c r="G42" s="30">
        <f t="shared" si="1"/>
        <v>100</v>
      </c>
    </row>
    <row r="43" spans="1:7" ht="63" customHeight="1" x14ac:dyDescent="0.25">
      <c r="A43" s="10" t="s">
        <v>25</v>
      </c>
      <c r="B43" s="8">
        <v>1006</v>
      </c>
      <c r="C43" s="17" t="s">
        <v>154</v>
      </c>
      <c r="D43" s="70">
        <v>44568.6</v>
      </c>
      <c r="E43" s="70">
        <v>44568.6</v>
      </c>
      <c r="F43" s="70">
        <v>44267.1</v>
      </c>
      <c r="G43" s="30">
        <f t="shared" si="1"/>
        <v>99.323514761513707</v>
      </c>
    </row>
    <row r="44" spans="1:7" ht="126" x14ac:dyDescent="0.25">
      <c r="A44" s="10" t="s">
        <v>26</v>
      </c>
      <c r="B44" s="8">
        <v>707</v>
      </c>
      <c r="C44" s="17" t="s">
        <v>172</v>
      </c>
      <c r="D44" s="70">
        <v>52</v>
      </c>
      <c r="E44" s="70">
        <v>52</v>
      </c>
      <c r="F44" s="70">
        <v>52</v>
      </c>
      <c r="G44" s="30">
        <f t="shared" si="1"/>
        <v>100</v>
      </c>
    </row>
    <row r="45" spans="1:7" ht="190.5" customHeight="1" x14ac:dyDescent="0.25">
      <c r="A45" s="10" t="s">
        <v>27</v>
      </c>
      <c r="B45" s="8">
        <v>1004</v>
      </c>
      <c r="C45" s="17" t="s">
        <v>173</v>
      </c>
      <c r="D45" s="70">
        <v>599.40000000000009</v>
      </c>
      <c r="E45" s="70">
        <v>599.4</v>
      </c>
      <c r="F45" s="70">
        <v>599.4</v>
      </c>
      <c r="G45" s="30">
        <f t="shared" si="1"/>
        <v>100</v>
      </c>
    </row>
    <row r="46" spans="1:7" ht="111.75" customHeight="1" x14ac:dyDescent="0.25">
      <c r="A46" s="10" t="s">
        <v>30</v>
      </c>
      <c r="B46" s="8">
        <v>1004</v>
      </c>
      <c r="C46" s="17" t="s">
        <v>174</v>
      </c>
      <c r="D46" s="70">
        <v>149392.29999999999</v>
      </c>
      <c r="E46" s="70">
        <v>149392.29999999999</v>
      </c>
      <c r="F46" s="70">
        <v>149372.79999999999</v>
      </c>
      <c r="G46" s="30">
        <f t="shared" si="1"/>
        <v>99.986947118425789</v>
      </c>
    </row>
    <row r="47" spans="1:7" ht="78.75" x14ac:dyDescent="0.25">
      <c r="A47" s="10" t="s">
        <v>31</v>
      </c>
      <c r="B47" s="8">
        <v>1004</v>
      </c>
      <c r="C47" s="17" t="s">
        <v>175</v>
      </c>
      <c r="D47" s="70">
        <v>88179</v>
      </c>
      <c r="E47" s="70">
        <v>88179</v>
      </c>
      <c r="F47" s="70">
        <v>88168.9</v>
      </c>
      <c r="G47" s="30">
        <f t="shared" si="1"/>
        <v>99.988546025697715</v>
      </c>
    </row>
    <row r="48" spans="1:7" ht="47.25" x14ac:dyDescent="0.25">
      <c r="A48" s="10" t="s">
        <v>32</v>
      </c>
      <c r="B48" s="8">
        <v>104</v>
      </c>
      <c r="C48" s="17" t="s">
        <v>176</v>
      </c>
      <c r="D48" s="70">
        <v>505.2</v>
      </c>
      <c r="E48" s="70">
        <v>505.2</v>
      </c>
      <c r="F48" s="70">
        <v>395.1</v>
      </c>
      <c r="G48" s="30">
        <f t="shared" si="1"/>
        <v>78.206650831353926</v>
      </c>
    </row>
    <row r="49" spans="1:7" ht="252" customHeight="1" x14ac:dyDescent="0.25">
      <c r="A49" s="10" t="s">
        <v>33</v>
      </c>
      <c r="B49" s="8" t="s">
        <v>4</v>
      </c>
      <c r="C49" s="17" t="s">
        <v>185</v>
      </c>
      <c r="D49" s="70">
        <f>D51+D52+D53+D54</f>
        <v>374237.30000000005</v>
      </c>
      <c r="E49" s="70">
        <f>E51+E52+E53+E54</f>
        <v>374237.3</v>
      </c>
      <c r="F49" s="70">
        <f>F51+F52+F53+F54</f>
        <v>372607.89999999997</v>
      </c>
      <c r="G49" s="30">
        <f t="shared" si="1"/>
        <v>99.564607803658262</v>
      </c>
    </row>
    <row r="50" spans="1:7" ht="15.75" x14ac:dyDescent="0.25">
      <c r="A50" s="10" t="s">
        <v>4</v>
      </c>
      <c r="B50" s="8" t="s">
        <v>4</v>
      </c>
      <c r="C50" s="20" t="s">
        <v>6</v>
      </c>
      <c r="D50" s="70" t="s">
        <v>4</v>
      </c>
      <c r="E50" s="70" t="s">
        <v>4</v>
      </c>
      <c r="F50" s="70" t="s">
        <v>4</v>
      </c>
      <c r="G50" s="30"/>
    </row>
    <row r="51" spans="1:7" ht="15.75" x14ac:dyDescent="0.25">
      <c r="A51" s="10"/>
      <c r="B51" s="8">
        <v>901</v>
      </c>
      <c r="C51" s="20" t="s">
        <v>20</v>
      </c>
      <c r="D51" s="70">
        <v>86394.900000000009</v>
      </c>
      <c r="E51" s="70">
        <v>86394.9</v>
      </c>
      <c r="F51" s="70">
        <v>86088.2</v>
      </c>
      <c r="G51" s="30">
        <f t="shared" ref="G51:G56" si="2">F51/E51*100</f>
        <v>99.645002193416516</v>
      </c>
    </row>
    <row r="52" spans="1:7" ht="15.75" x14ac:dyDescent="0.25">
      <c r="A52" s="10"/>
      <c r="B52" s="8">
        <v>902</v>
      </c>
      <c r="C52" s="20" t="s">
        <v>21</v>
      </c>
      <c r="D52" s="70">
        <v>85976</v>
      </c>
      <c r="E52" s="70">
        <v>85976</v>
      </c>
      <c r="F52" s="70">
        <v>85705.7</v>
      </c>
      <c r="G52" s="30">
        <f t="shared" si="2"/>
        <v>99.68560993765702</v>
      </c>
    </row>
    <row r="53" spans="1:7" ht="15.75" x14ac:dyDescent="0.25">
      <c r="A53" s="10"/>
      <c r="B53" s="8">
        <v>904</v>
      </c>
      <c r="C53" s="20" t="s">
        <v>22</v>
      </c>
      <c r="D53" s="70">
        <v>63594.700000000004</v>
      </c>
      <c r="E53" s="70">
        <v>63594.7</v>
      </c>
      <c r="F53" s="70">
        <v>63594.7</v>
      </c>
      <c r="G53" s="30">
        <f t="shared" si="2"/>
        <v>100</v>
      </c>
    </row>
    <row r="54" spans="1:7" ht="15.75" x14ac:dyDescent="0.25">
      <c r="A54" s="10"/>
      <c r="B54" s="8">
        <v>909</v>
      </c>
      <c r="C54" s="20" t="s">
        <v>23</v>
      </c>
      <c r="D54" s="70">
        <v>138271.70000000001</v>
      </c>
      <c r="E54" s="70">
        <v>138271.70000000001</v>
      </c>
      <c r="F54" s="70">
        <v>137219.29999999999</v>
      </c>
      <c r="G54" s="30">
        <f t="shared" si="2"/>
        <v>99.238889808977532</v>
      </c>
    </row>
    <row r="55" spans="1:7" ht="222" customHeight="1" x14ac:dyDescent="0.25">
      <c r="A55" s="10" t="s">
        <v>34</v>
      </c>
      <c r="B55" s="8">
        <v>1003</v>
      </c>
      <c r="C55" s="19" t="s">
        <v>79</v>
      </c>
      <c r="D55" s="70">
        <v>462</v>
      </c>
      <c r="E55" s="70">
        <v>462</v>
      </c>
      <c r="F55" s="70">
        <v>404.9</v>
      </c>
      <c r="G55" s="30">
        <f t="shared" si="2"/>
        <v>87.640692640692635</v>
      </c>
    </row>
    <row r="56" spans="1:7" ht="143.25" customHeight="1" x14ac:dyDescent="0.25">
      <c r="A56" s="10" t="s">
        <v>35</v>
      </c>
      <c r="B56" s="8"/>
      <c r="C56" s="17" t="s">
        <v>80</v>
      </c>
      <c r="D56" s="70">
        <f>D58+D59+D60+D61</f>
        <v>8981.7999999999993</v>
      </c>
      <c r="E56" s="70">
        <f>E58+E59+E60+E61</f>
        <v>8981.7999999999993</v>
      </c>
      <c r="F56" s="70">
        <f>F58+F59+F60+F61</f>
        <v>8979.5</v>
      </c>
      <c r="G56" s="30">
        <f t="shared" si="2"/>
        <v>99.974392660713889</v>
      </c>
    </row>
    <row r="57" spans="1:7" ht="15.75" x14ac:dyDescent="0.25">
      <c r="A57" s="10" t="s">
        <v>4</v>
      </c>
      <c r="B57" s="8" t="s">
        <v>4</v>
      </c>
      <c r="C57" s="20" t="s">
        <v>6</v>
      </c>
      <c r="D57" s="70" t="s">
        <v>4</v>
      </c>
      <c r="E57" s="70" t="s">
        <v>4</v>
      </c>
      <c r="F57" s="70" t="s">
        <v>4</v>
      </c>
      <c r="G57" s="30"/>
    </row>
    <row r="58" spans="1:7" ht="15.75" x14ac:dyDescent="0.25">
      <c r="A58" s="10"/>
      <c r="B58" s="8">
        <v>701</v>
      </c>
      <c r="C58" s="18" t="s">
        <v>56</v>
      </c>
      <c r="D58" s="70">
        <v>3927.7</v>
      </c>
      <c r="E58" s="70">
        <v>3927.7</v>
      </c>
      <c r="F58" s="70">
        <v>3927.7</v>
      </c>
      <c r="G58" s="30">
        <f t="shared" ref="G58:G67" si="3">F58/E58*100</f>
        <v>100</v>
      </c>
    </row>
    <row r="59" spans="1:7" ht="15.75" x14ac:dyDescent="0.25">
      <c r="A59" s="10"/>
      <c r="B59" s="8">
        <v>702</v>
      </c>
      <c r="C59" s="20" t="s">
        <v>28</v>
      </c>
      <c r="D59" s="70">
        <v>4667.3</v>
      </c>
      <c r="E59" s="70">
        <v>4667.3</v>
      </c>
      <c r="F59" s="70">
        <v>4667.3</v>
      </c>
      <c r="G59" s="30">
        <f t="shared" si="3"/>
        <v>100</v>
      </c>
    </row>
    <row r="60" spans="1:7" ht="15.75" x14ac:dyDescent="0.25">
      <c r="A60" s="10"/>
      <c r="B60" s="8">
        <v>703</v>
      </c>
      <c r="C60" s="20" t="s">
        <v>48</v>
      </c>
      <c r="D60" s="70">
        <v>257.89999999999998</v>
      </c>
      <c r="E60" s="70">
        <v>257.89999999999998</v>
      </c>
      <c r="F60" s="70">
        <v>257.89999999999998</v>
      </c>
      <c r="G60" s="30">
        <f t="shared" si="3"/>
        <v>100</v>
      </c>
    </row>
    <row r="61" spans="1:7" ht="15.75" x14ac:dyDescent="0.25">
      <c r="A61" s="10"/>
      <c r="B61" s="8">
        <v>709</v>
      </c>
      <c r="C61" s="20" t="s">
        <v>101</v>
      </c>
      <c r="D61" s="70">
        <v>128.9</v>
      </c>
      <c r="E61" s="70">
        <v>128.9</v>
      </c>
      <c r="F61" s="70">
        <v>126.6</v>
      </c>
      <c r="G61" s="30">
        <f t="shared" si="3"/>
        <v>98.215671062839405</v>
      </c>
    </row>
    <row r="62" spans="1:7" ht="78.75" customHeight="1" x14ac:dyDescent="0.25">
      <c r="A62" s="10" t="s">
        <v>36</v>
      </c>
      <c r="B62" s="8">
        <v>1004</v>
      </c>
      <c r="C62" s="17" t="s">
        <v>178</v>
      </c>
      <c r="D62" s="70">
        <v>535.4</v>
      </c>
      <c r="E62" s="70">
        <v>535.4</v>
      </c>
      <c r="F62" s="70">
        <v>500.2</v>
      </c>
      <c r="G62" s="30">
        <f t="shared" si="3"/>
        <v>93.425476279417268</v>
      </c>
    </row>
    <row r="63" spans="1:7" ht="94.5" x14ac:dyDescent="0.25">
      <c r="A63" s="10" t="s">
        <v>37</v>
      </c>
      <c r="B63" s="8">
        <v>1004</v>
      </c>
      <c r="C63" s="17" t="s">
        <v>152</v>
      </c>
      <c r="D63" s="70">
        <v>749.3</v>
      </c>
      <c r="E63" s="70">
        <v>749.3</v>
      </c>
      <c r="F63" s="70">
        <v>696.4</v>
      </c>
      <c r="G63" s="30">
        <f t="shared" si="3"/>
        <v>92.940077405578549</v>
      </c>
    </row>
    <row r="64" spans="1:7" ht="159" customHeight="1" x14ac:dyDescent="0.25">
      <c r="A64" s="10" t="s">
        <v>38</v>
      </c>
      <c r="B64" s="8">
        <v>1003</v>
      </c>
      <c r="C64" s="17" t="s">
        <v>177</v>
      </c>
      <c r="D64" s="70">
        <v>5.2</v>
      </c>
      <c r="E64" s="70">
        <v>5.2</v>
      </c>
      <c r="F64" s="70">
        <v>5.2</v>
      </c>
      <c r="G64" s="30">
        <f t="shared" si="3"/>
        <v>100</v>
      </c>
    </row>
    <row r="65" spans="1:7" ht="170.25" customHeight="1" x14ac:dyDescent="0.25">
      <c r="A65" s="10" t="s">
        <v>39</v>
      </c>
      <c r="B65" s="8">
        <v>501</v>
      </c>
      <c r="C65" s="53" t="s">
        <v>179</v>
      </c>
      <c r="D65" s="70">
        <v>70222.099999999991</v>
      </c>
      <c r="E65" s="70">
        <v>70222.100000000006</v>
      </c>
      <c r="F65" s="70">
        <v>70154.3</v>
      </c>
      <c r="G65" s="30">
        <f t="shared" si="3"/>
        <v>99.903449199041333</v>
      </c>
    </row>
    <row r="66" spans="1:7" ht="203.25" customHeight="1" x14ac:dyDescent="0.25">
      <c r="A66" s="10" t="s">
        <v>41</v>
      </c>
      <c r="B66" s="8">
        <v>1006</v>
      </c>
      <c r="C66" s="17" t="s">
        <v>180</v>
      </c>
      <c r="D66" s="70">
        <v>1655</v>
      </c>
      <c r="E66" s="70">
        <v>1655</v>
      </c>
      <c r="F66" s="70">
        <v>1599.9</v>
      </c>
      <c r="G66" s="30">
        <f t="shared" si="3"/>
        <v>96.670694864048343</v>
      </c>
    </row>
    <row r="67" spans="1:7" ht="96.75" customHeight="1" x14ac:dyDescent="0.25">
      <c r="A67" s="10" t="s">
        <v>42</v>
      </c>
      <c r="B67" s="8" t="s">
        <v>4</v>
      </c>
      <c r="C67" s="19" t="s">
        <v>81</v>
      </c>
      <c r="D67" s="70">
        <f>D69+D70</f>
        <v>1000</v>
      </c>
      <c r="E67" s="70">
        <f>E69+E70</f>
        <v>1000</v>
      </c>
      <c r="F67" s="70">
        <f>F69+F70</f>
        <v>993.6</v>
      </c>
      <c r="G67" s="30">
        <f t="shared" si="3"/>
        <v>99.36</v>
      </c>
    </row>
    <row r="68" spans="1:7" ht="15.75" x14ac:dyDescent="0.25">
      <c r="A68" s="10" t="s">
        <v>4</v>
      </c>
      <c r="B68" s="8" t="s">
        <v>4</v>
      </c>
      <c r="C68" s="20" t="s">
        <v>6</v>
      </c>
      <c r="D68" s="70" t="s">
        <v>4</v>
      </c>
      <c r="E68" s="70" t="s">
        <v>4</v>
      </c>
      <c r="F68" s="70" t="s">
        <v>4</v>
      </c>
      <c r="G68" s="30"/>
    </row>
    <row r="69" spans="1:7" ht="15.75" x14ac:dyDescent="0.25">
      <c r="A69" s="10"/>
      <c r="B69" s="8">
        <v>902</v>
      </c>
      <c r="C69" s="20" t="s">
        <v>21</v>
      </c>
      <c r="D69" s="70">
        <v>985.2</v>
      </c>
      <c r="E69" s="70">
        <v>985.2</v>
      </c>
      <c r="F69" s="70">
        <v>985.2</v>
      </c>
      <c r="G69" s="30">
        <f>F69/E69*100</f>
        <v>100</v>
      </c>
    </row>
    <row r="70" spans="1:7" ht="15.75" x14ac:dyDescent="0.25">
      <c r="A70" s="10"/>
      <c r="B70" s="8">
        <v>909</v>
      </c>
      <c r="C70" s="20" t="s">
        <v>23</v>
      </c>
      <c r="D70" s="70">
        <v>14.8</v>
      </c>
      <c r="E70" s="70">
        <v>14.8</v>
      </c>
      <c r="F70" s="70">
        <v>8.4</v>
      </c>
      <c r="G70" s="30">
        <f>F70/E70*100</f>
        <v>56.756756756756758</v>
      </c>
    </row>
    <row r="71" spans="1:7" ht="126" customHeight="1" x14ac:dyDescent="0.25">
      <c r="A71" s="10" t="s">
        <v>43</v>
      </c>
      <c r="B71" s="8">
        <v>405</v>
      </c>
      <c r="C71" s="54" t="s">
        <v>94</v>
      </c>
      <c r="D71" s="70">
        <v>2351.1000000000004</v>
      </c>
      <c r="E71" s="70">
        <v>2351.1</v>
      </c>
      <c r="F71" s="70">
        <v>345.1</v>
      </c>
      <c r="G71" s="30">
        <f>F71/E71*100</f>
        <v>14.678235719450472</v>
      </c>
    </row>
    <row r="72" spans="1:7" ht="94.5" x14ac:dyDescent="0.25">
      <c r="A72" s="10" t="s">
        <v>44</v>
      </c>
      <c r="B72" s="8"/>
      <c r="C72" s="19" t="s">
        <v>82</v>
      </c>
      <c r="D72" s="70">
        <f>D74+D75+D76</f>
        <v>6839519.7000000002</v>
      </c>
      <c r="E72" s="70">
        <f>E74+E75+E76</f>
        <v>6839519.7000000002</v>
      </c>
      <c r="F72" s="70">
        <f>F74+F75+F76</f>
        <v>6839402.2999999989</v>
      </c>
      <c r="G72" s="30">
        <f>F72/E72*100</f>
        <v>99.998283505199907</v>
      </c>
    </row>
    <row r="73" spans="1:7" ht="15.75" x14ac:dyDescent="0.25">
      <c r="A73" s="10"/>
      <c r="B73" s="8"/>
      <c r="C73" s="20" t="s">
        <v>6</v>
      </c>
      <c r="D73" s="70"/>
      <c r="E73" s="70"/>
      <c r="F73" s="70"/>
      <c r="G73" s="30"/>
    </row>
    <row r="74" spans="1:7" ht="15.75" x14ac:dyDescent="0.25">
      <c r="A74" s="10"/>
      <c r="B74" s="8">
        <v>701</v>
      </c>
      <c r="C74" s="18" t="s">
        <v>56</v>
      </c>
      <c r="D74" s="70">
        <v>3429804.8</v>
      </c>
      <c r="E74" s="70">
        <v>3429804.8</v>
      </c>
      <c r="F74" s="70">
        <v>3429804.8</v>
      </c>
      <c r="G74" s="30">
        <f>F74/E74*100</f>
        <v>100</v>
      </c>
    </row>
    <row r="75" spans="1:7" ht="15.75" x14ac:dyDescent="0.25">
      <c r="A75" s="10"/>
      <c r="B75" s="8">
        <v>702</v>
      </c>
      <c r="C75" s="18" t="s">
        <v>28</v>
      </c>
      <c r="D75" s="70">
        <v>3400809.1999999997</v>
      </c>
      <c r="E75" s="70">
        <v>3400809.2</v>
      </c>
      <c r="F75" s="70">
        <v>3400796.4</v>
      </c>
      <c r="G75" s="30">
        <f>F75/E75*100</f>
        <v>99.999623618990441</v>
      </c>
    </row>
    <row r="76" spans="1:7" ht="15.75" x14ac:dyDescent="0.25">
      <c r="A76" s="10"/>
      <c r="B76" s="8">
        <v>709</v>
      </c>
      <c r="C76" s="20" t="s">
        <v>101</v>
      </c>
      <c r="D76" s="70">
        <v>8905.7000000000007</v>
      </c>
      <c r="E76" s="70">
        <v>8905.7000000000007</v>
      </c>
      <c r="F76" s="70">
        <v>8801.1</v>
      </c>
      <c r="G76" s="30">
        <f>F76/E76*100</f>
        <v>98.825471327352147</v>
      </c>
    </row>
    <row r="77" spans="1:7" ht="63" x14ac:dyDescent="0.25">
      <c r="A77" s="10" t="s">
        <v>45</v>
      </c>
      <c r="B77" s="8"/>
      <c r="C77" s="17" t="s">
        <v>142</v>
      </c>
      <c r="D77" s="70">
        <f>D79+D80</f>
        <v>177783.1</v>
      </c>
      <c r="E77" s="70">
        <f>E79+E80</f>
        <v>177783.1</v>
      </c>
      <c r="F77" s="70">
        <f>F79+F80</f>
        <v>177783.1</v>
      </c>
      <c r="G77" s="30">
        <f>F77/E77*100</f>
        <v>100</v>
      </c>
    </row>
    <row r="78" spans="1:7" ht="15.75" x14ac:dyDescent="0.25">
      <c r="A78" s="10"/>
      <c r="B78" s="8"/>
      <c r="C78" s="20" t="s">
        <v>6</v>
      </c>
      <c r="D78" s="70"/>
      <c r="E78" s="70"/>
      <c r="F78" s="70"/>
      <c r="G78" s="30"/>
    </row>
    <row r="79" spans="1:7" ht="15.75" x14ac:dyDescent="0.25">
      <c r="A79" s="10"/>
      <c r="B79" s="8">
        <v>701</v>
      </c>
      <c r="C79" s="18" t="s">
        <v>56</v>
      </c>
      <c r="D79" s="70">
        <v>132691.1</v>
      </c>
      <c r="E79" s="70">
        <v>132691.1</v>
      </c>
      <c r="F79" s="70">
        <v>132691.1</v>
      </c>
      <c r="G79" s="30">
        <f>F79/E79*100</f>
        <v>100</v>
      </c>
    </row>
    <row r="80" spans="1:7" ht="15.75" x14ac:dyDescent="0.25">
      <c r="A80" s="10"/>
      <c r="B80" s="8">
        <v>702</v>
      </c>
      <c r="C80" s="18" t="s">
        <v>28</v>
      </c>
      <c r="D80" s="70">
        <v>45092.000000000007</v>
      </c>
      <c r="E80" s="70">
        <v>45092</v>
      </c>
      <c r="F80" s="70">
        <v>45092</v>
      </c>
      <c r="G80" s="30">
        <f>F80/E80*100</f>
        <v>100</v>
      </c>
    </row>
    <row r="81" spans="1:7" ht="156.75" customHeight="1" x14ac:dyDescent="0.25">
      <c r="A81" s="10" t="s">
        <v>46</v>
      </c>
      <c r="B81" s="8"/>
      <c r="C81" s="53" t="s">
        <v>153</v>
      </c>
      <c r="D81" s="70">
        <f>D83+D84</f>
        <v>20925.8</v>
      </c>
      <c r="E81" s="70">
        <f>E83+E84</f>
        <v>20925.8</v>
      </c>
      <c r="F81" s="70">
        <f>F83+F84</f>
        <v>20925.8</v>
      </c>
      <c r="G81" s="30">
        <f>F81/E81*100</f>
        <v>100</v>
      </c>
    </row>
    <row r="82" spans="1:7" ht="15.75" x14ac:dyDescent="0.25">
      <c r="A82" s="10"/>
      <c r="B82" s="8"/>
      <c r="C82" s="20" t="s">
        <v>6</v>
      </c>
      <c r="D82" s="70"/>
      <c r="E82" s="70"/>
      <c r="F82" s="70"/>
      <c r="G82" s="30"/>
    </row>
    <row r="83" spans="1:7" ht="15.75" x14ac:dyDescent="0.25">
      <c r="A83" s="10"/>
      <c r="B83" s="8">
        <v>702</v>
      </c>
      <c r="C83" s="18" t="s">
        <v>28</v>
      </c>
      <c r="D83" s="70">
        <v>20814.099999999999</v>
      </c>
      <c r="E83" s="70">
        <v>20814.099999999999</v>
      </c>
      <c r="F83" s="70">
        <v>20814.099999999999</v>
      </c>
      <c r="G83" s="30">
        <f>F83/E83*100</f>
        <v>100</v>
      </c>
    </row>
    <row r="84" spans="1:7" ht="15.75" x14ac:dyDescent="0.25">
      <c r="A84" s="10"/>
      <c r="B84" s="8">
        <v>703</v>
      </c>
      <c r="C84" s="20" t="s">
        <v>48</v>
      </c>
      <c r="D84" s="70">
        <v>111.7</v>
      </c>
      <c r="E84" s="70">
        <v>111.7</v>
      </c>
      <c r="F84" s="70">
        <v>111.7</v>
      </c>
      <c r="G84" s="30">
        <f>F84/E84*100</f>
        <v>100</v>
      </c>
    </row>
    <row r="85" spans="1:7" s="26" customFormat="1" ht="63" x14ac:dyDescent="0.25">
      <c r="A85" s="32" t="s">
        <v>47</v>
      </c>
      <c r="B85" s="33">
        <v>105</v>
      </c>
      <c r="C85" s="35" t="s">
        <v>146</v>
      </c>
      <c r="D85" s="71">
        <v>208.5</v>
      </c>
      <c r="E85" s="71">
        <v>208.5</v>
      </c>
      <c r="F85" s="71">
        <v>183.8</v>
      </c>
      <c r="G85" s="30">
        <f>F85/E85*100</f>
        <v>88.153477218225433</v>
      </c>
    </row>
    <row r="86" spans="1:7" s="26" customFormat="1" ht="141" customHeight="1" x14ac:dyDescent="0.25">
      <c r="A86" s="32" t="s">
        <v>150</v>
      </c>
      <c r="B86" s="33">
        <v>309</v>
      </c>
      <c r="C86" s="35" t="s">
        <v>186</v>
      </c>
      <c r="D86" s="71">
        <v>63</v>
      </c>
      <c r="E86" s="71">
        <v>63</v>
      </c>
      <c r="F86" s="71">
        <v>0</v>
      </c>
      <c r="G86" s="30">
        <f>F86/E86*100</f>
        <v>0</v>
      </c>
    </row>
    <row r="87" spans="1:7" ht="31.5" x14ac:dyDescent="0.25">
      <c r="A87" s="11" t="s">
        <v>50</v>
      </c>
      <c r="B87" s="9" t="s">
        <v>4</v>
      </c>
      <c r="C87" s="21" t="s">
        <v>51</v>
      </c>
      <c r="D87" s="72">
        <f>D89+D90+D91+D95+D96+D97+D116+D117+D118+D119+D123+D124+D128+D129+D133+D134+D135+D139+D140+D144+D145+D146+D151+D152</f>
        <v>6892347.0999999996</v>
      </c>
      <c r="E87" s="72">
        <f>E89+E90+E91+E95+E96+E97+E116+E117+E118+E119+E123+E124+E128+E129+E133+E134+E135+E139+E140+E144+E145+E146+E151+E152</f>
        <v>6892347.0999999996</v>
      </c>
      <c r="F87" s="72">
        <f>F89+F90+F91+F95+F96+F97+F116+F117+F118+F119+F123+F124+F128+F129+F133+F134+F135+F139+F140+F144+F145+F146+F151+F152</f>
        <v>5934692.7000000002</v>
      </c>
      <c r="G87" s="44">
        <f>F87/E87*100</f>
        <v>86.105540157720739</v>
      </c>
    </row>
    <row r="88" spans="1:7" ht="15.75" x14ac:dyDescent="0.25">
      <c r="A88" s="10" t="s">
        <v>4</v>
      </c>
      <c r="B88" s="8" t="s">
        <v>4</v>
      </c>
      <c r="C88" s="20" t="s">
        <v>6</v>
      </c>
      <c r="D88" s="70" t="s">
        <v>4</v>
      </c>
      <c r="E88" s="70" t="s">
        <v>4</v>
      </c>
      <c r="F88" s="70" t="s">
        <v>4</v>
      </c>
      <c r="G88" s="30"/>
    </row>
    <row r="89" spans="1:7" s="52" customFormat="1" ht="78.75" x14ac:dyDescent="0.25">
      <c r="A89" s="32" t="s">
        <v>52</v>
      </c>
      <c r="B89" s="33">
        <v>801</v>
      </c>
      <c r="C89" s="17" t="s">
        <v>187</v>
      </c>
      <c r="D89" s="71">
        <v>183470.5</v>
      </c>
      <c r="E89" s="71">
        <v>183470.5</v>
      </c>
      <c r="F89" s="71">
        <v>183470.5</v>
      </c>
      <c r="G89" s="30">
        <f>F89/E89*100</f>
        <v>100</v>
      </c>
    </row>
    <row r="90" spans="1:7" s="52" customFormat="1" ht="157.5" customHeight="1" x14ac:dyDescent="0.25">
      <c r="A90" s="32" t="s">
        <v>53</v>
      </c>
      <c r="B90" s="33">
        <v>707</v>
      </c>
      <c r="C90" s="17" t="s">
        <v>189</v>
      </c>
      <c r="D90" s="71">
        <v>30743.9</v>
      </c>
      <c r="E90" s="71">
        <v>30743.9</v>
      </c>
      <c r="F90" s="71">
        <v>30416</v>
      </c>
      <c r="G90" s="30">
        <f>F90/E90*100</f>
        <v>98.933446960209992</v>
      </c>
    </row>
    <row r="91" spans="1:7" s="52" customFormat="1" ht="33" customHeight="1" x14ac:dyDescent="0.25">
      <c r="A91" s="32" t="s">
        <v>83</v>
      </c>
      <c r="B91" s="33"/>
      <c r="C91" s="17" t="s">
        <v>181</v>
      </c>
      <c r="D91" s="71">
        <f>D93+D94</f>
        <v>734439.10000000009</v>
      </c>
      <c r="E91" s="71">
        <f>E93+E94</f>
        <v>734439.1</v>
      </c>
      <c r="F91" s="71">
        <f>F93+F94</f>
        <v>522740.5</v>
      </c>
      <c r="G91" s="30">
        <f>F91/E91*100</f>
        <v>71.175472547689793</v>
      </c>
    </row>
    <row r="92" spans="1:7" s="52" customFormat="1" ht="15.75" x14ac:dyDescent="0.25">
      <c r="A92" s="32"/>
      <c r="B92" s="33"/>
      <c r="C92" s="17" t="s">
        <v>6</v>
      </c>
      <c r="D92" s="71"/>
      <c r="E92" s="71"/>
      <c r="F92" s="71"/>
      <c r="G92" s="34"/>
    </row>
    <row r="93" spans="1:7" s="52" customFormat="1" ht="15.75" x14ac:dyDescent="0.25">
      <c r="A93" s="32"/>
      <c r="B93" s="33">
        <v>701</v>
      </c>
      <c r="C93" s="17" t="s">
        <v>56</v>
      </c>
      <c r="D93" s="71">
        <v>318221</v>
      </c>
      <c r="E93" s="71">
        <v>318221</v>
      </c>
      <c r="F93" s="71">
        <v>318221</v>
      </c>
      <c r="G93" s="30">
        <f t="shared" ref="G93:G99" si="4">F93/E93*100</f>
        <v>100</v>
      </c>
    </row>
    <row r="94" spans="1:7" s="52" customFormat="1" ht="15.75" x14ac:dyDescent="0.25">
      <c r="A94" s="32"/>
      <c r="B94" s="33">
        <v>702</v>
      </c>
      <c r="C94" s="17" t="s">
        <v>28</v>
      </c>
      <c r="D94" s="71">
        <v>416218.10000000003</v>
      </c>
      <c r="E94" s="71">
        <v>416218.1</v>
      </c>
      <c r="F94" s="71">
        <v>204519.5</v>
      </c>
      <c r="G94" s="30">
        <f t="shared" si="4"/>
        <v>49.137579552643196</v>
      </c>
    </row>
    <row r="95" spans="1:7" s="52" customFormat="1" ht="15" customHeight="1" x14ac:dyDescent="0.25">
      <c r="A95" s="32" t="s">
        <v>84</v>
      </c>
      <c r="B95" s="33">
        <v>502</v>
      </c>
      <c r="C95" s="17" t="s">
        <v>85</v>
      </c>
      <c r="D95" s="71">
        <v>11345.6</v>
      </c>
      <c r="E95" s="71">
        <v>11345.6</v>
      </c>
      <c r="F95" s="71">
        <v>11155.2</v>
      </c>
      <c r="G95" s="30">
        <f t="shared" si="4"/>
        <v>98.321816386969402</v>
      </c>
    </row>
    <row r="96" spans="1:7" s="55" customFormat="1" ht="15.75" x14ac:dyDescent="0.25">
      <c r="A96" s="32" t="s">
        <v>87</v>
      </c>
      <c r="B96" s="33">
        <v>1101</v>
      </c>
      <c r="C96" s="35" t="s">
        <v>132</v>
      </c>
      <c r="D96" s="71">
        <v>1891.7</v>
      </c>
      <c r="E96" s="71">
        <v>1891.7</v>
      </c>
      <c r="F96" s="71">
        <v>1490.9</v>
      </c>
      <c r="G96" s="30">
        <f t="shared" si="4"/>
        <v>78.812708146111959</v>
      </c>
    </row>
    <row r="97" spans="1:7" s="26" customFormat="1" ht="47.25" x14ac:dyDescent="0.25">
      <c r="A97" s="23" t="s">
        <v>88</v>
      </c>
      <c r="B97" s="24"/>
      <c r="C97" s="25" t="s">
        <v>107</v>
      </c>
      <c r="D97" s="73">
        <f>D99+D106+D115</f>
        <v>1936299.9999999998</v>
      </c>
      <c r="E97" s="73">
        <f>E99+E106+E115</f>
        <v>1936299.9999999998</v>
      </c>
      <c r="F97" s="73">
        <f>F99+F106+F115</f>
        <v>1935988.7</v>
      </c>
      <c r="G97" s="30">
        <f t="shared" si="4"/>
        <v>99.983922945824517</v>
      </c>
    </row>
    <row r="98" spans="1:7" s="26" customFormat="1" ht="15.75" x14ac:dyDescent="0.25">
      <c r="A98" s="23"/>
      <c r="B98" s="24"/>
      <c r="C98" s="37" t="s">
        <v>6</v>
      </c>
      <c r="D98" s="73"/>
      <c r="E98" s="73"/>
      <c r="F98" s="73"/>
      <c r="G98" s="36"/>
    </row>
    <row r="99" spans="1:7" s="26" customFormat="1" ht="204.75" customHeight="1" x14ac:dyDescent="0.25">
      <c r="A99" s="23" t="s">
        <v>121</v>
      </c>
      <c r="B99" s="24"/>
      <c r="C99" s="25" t="s">
        <v>188</v>
      </c>
      <c r="D99" s="73">
        <f>D101+D102+D103+D104+D105</f>
        <v>1866499.9999999998</v>
      </c>
      <c r="E99" s="73">
        <f>E101+E102+E103+E104+E105</f>
        <v>1866499.9999999998</v>
      </c>
      <c r="F99" s="73">
        <f>F101+F102+F103+F104+F105</f>
        <v>1866498.4</v>
      </c>
      <c r="G99" s="30">
        <f t="shared" si="4"/>
        <v>99.999914278060558</v>
      </c>
    </row>
    <row r="100" spans="1:7" s="26" customFormat="1" ht="15.75" x14ac:dyDescent="0.25">
      <c r="A100" s="23"/>
      <c r="B100" s="24"/>
      <c r="C100" s="37" t="s">
        <v>6</v>
      </c>
      <c r="D100" s="73"/>
      <c r="E100" s="73"/>
      <c r="F100" s="73"/>
      <c r="G100" s="36"/>
    </row>
    <row r="101" spans="1:7" s="26" customFormat="1" ht="15.75" x14ac:dyDescent="0.25">
      <c r="A101" s="23"/>
      <c r="B101" s="24" t="s">
        <v>91</v>
      </c>
      <c r="C101" s="28" t="s">
        <v>92</v>
      </c>
      <c r="D101" s="73">
        <v>1566500</v>
      </c>
      <c r="E101" s="73">
        <v>1566500</v>
      </c>
      <c r="F101" s="73">
        <v>1566500</v>
      </c>
      <c r="G101" s="30">
        <f t="shared" ref="G101:G106" si="5">F101/E101*100</f>
        <v>100</v>
      </c>
    </row>
    <row r="102" spans="1:7" s="26" customFormat="1" ht="15.75" x14ac:dyDescent="0.25">
      <c r="A102" s="23"/>
      <c r="B102" s="24" t="s">
        <v>66</v>
      </c>
      <c r="C102" s="25" t="s">
        <v>56</v>
      </c>
      <c r="D102" s="73">
        <v>180631.9</v>
      </c>
      <c r="E102" s="73">
        <v>180631.9</v>
      </c>
      <c r="F102" s="73">
        <v>180630.3</v>
      </c>
      <c r="G102" s="30">
        <f t="shared" si="5"/>
        <v>99.999114220688597</v>
      </c>
    </row>
    <row r="103" spans="1:7" s="26" customFormat="1" ht="15.75" x14ac:dyDescent="0.25">
      <c r="A103" s="23"/>
      <c r="B103" s="24" t="s">
        <v>67</v>
      </c>
      <c r="C103" s="29" t="s">
        <v>28</v>
      </c>
      <c r="D103" s="73">
        <v>108472.5</v>
      </c>
      <c r="E103" s="73">
        <v>108472.5</v>
      </c>
      <c r="F103" s="73">
        <v>108472.5</v>
      </c>
      <c r="G103" s="30">
        <f t="shared" si="5"/>
        <v>100</v>
      </c>
    </row>
    <row r="104" spans="1:7" s="26" customFormat="1" ht="15.75" x14ac:dyDescent="0.25">
      <c r="A104" s="23"/>
      <c r="B104" s="24" t="s">
        <v>68</v>
      </c>
      <c r="C104" s="29" t="s">
        <v>48</v>
      </c>
      <c r="D104" s="73">
        <v>10345.900000000001</v>
      </c>
      <c r="E104" s="73">
        <v>10345.9</v>
      </c>
      <c r="F104" s="73">
        <v>10345.9</v>
      </c>
      <c r="G104" s="30">
        <f t="shared" si="5"/>
        <v>100</v>
      </c>
    </row>
    <row r="105" spans="1:7" s="26" customFormat="1" ht="15.75" x14ac:dyDescent="0.25">
      <c r="A105" s="23"/>
      <c r="B105" s="24" t="s">
        <v>100</v>
      </c>
      <c r="C105" s="25" t="s">
        <v>123</v>
      </c>
      <c r="D105" s="73">
        <v>549.70000000000005</v>
      </c>
      <c r="E105" s="73">
        <v>549.70000000000005</v>
      </c>
      <c r="F105" s="73">
        <v>549.70000000000005</v>
      </c>
      <c r="G105" s="30">
        <f t="shared" si="5"/>
        <v>100</v>
      </c>
    </row>
    <row r="106" spans="1:7" s="26" customFormat="1" ht="47.25" x14ac:dyDescent="0.25">
      <c r="A106" s="23" t="s">
        <v>120</v>
      </c>
      <c r="B106" s="24"/>
      <c r="C106" s="25" t="s">
        <v>122</v>
      </c>
      <c r="D106" s="73">
        <f>D108+D109+D110+D111+D112+D113+D114</f>
        <v>40000</v>
      </c>
      <c r="E106" s="73">
        <f>E108+E109+E110+E111+E112+E113+E114</f>
        <v>40000</v>
      </c>
      <c r="F106" s="73">
        <f>F108+F109+F110+F111+F112+F113+F114</f>
        <v>39690.300000000003</v>
      </c>
      <c r="G106" s="30">
        <f t="shared" si="5"/>
        <v>99.225750000000019</v>
      </c>
    </row>
    <row r="107" spans="1:7" s="26" customFormat="1" ht="15.75" x14ac:dyDescent="0.25">
      <c r="A107" s="23"/>
      <c r="B107" s="24"/>
      <c r="C107" s="37" t="s">
        <v>6</v>
      </c>
      <c r="D107" s="73"/>
      <c r="E107" s="73"/>
      <c r="F107" s="73"/>
      <c r="G107" s="36"/>
    </row>
    <row r="108" spans="1:7" s="26" customFormat="1" ht="15.75" x14ac:dyDescent="0.25">
      <c r="A108" s="23"/>
      <c r="B108" s="27" t="s">
        <v>64</v>
      </c>
      <c r="C108" s="28" t="s">
        <v>90</v>
      </c>
      <c r="D108" s="73">
        <v>720</v>
      </c>
      <c r="E108" s="73">
        <v>720</v>
      </c>
      <c r="F108" s="73">
        <v>719.1</v>
      </c>
      <c r="G108" s="30">
        <f t="shared" ref="G108:G119" si="6">F108/E108*100</f>
        <v>99.875</v>
      </c>
    </row>
    <row r="109" spans="1:7" s="26" customFormat="1" ht="15.75" x14ac:dyDescent="0.25">
      <c r="A109" s="23"/>
      <c r="B109" s="24" t="s">
        <v>91</v>
      </c>
      <c r="C109" s="28" t="s">
        <v>92</v>
      </c>
      <c r="D109" s="73">
        <v>5470</v>
      </c>
      <c r="E109" s="73">
        <v>5470</v>
      </c>
      <c r="F109" s="73">
        <v>5163.8999999999996</v>
      </c>
      <c r="G109" s="30">
        <f t="shared" si="6"/>
        <v>94.404021937842771</v>
      </c>
    </row>
    <row r="110" spans="1:7" s="26" customFormat="1" ht="15.75" x14ac:dyDescent="0.25">
      <c r="A110" s="23"/>
      <c r="B110" s="24" t="s">
        <v>66</v>
      </c>
      <c r="C110" s="25" t="s">
        <v>56</v>
      </c>
      <c r="D110" s="73">
        <v>12890</v>
      </c>
      <c r="E110" s="73">
        <v>12890</v>
      </c>
      <c r="F110" s="73">
        <v>12890</v>
      </c>
      <c r="G110" s="30">
        <f t="shared" si="6"/>
        <v>100</v>
      </c>
    </row>
    <row r="111" spans="1:7" s="26" customFormat="1" ht="15.75" x14ac:dyDescent="0.25">
      <c r="A111" s="23"/>
      <c r="B111" s="24" t="s">
        <v>67</v>
      </c>
      <c r="C111" s="29" t="s">
        <v>28</v>
      </c>
      <c r="D111" s="73">
        <v>15410</v>
      </c>
      <c r="E111" s="73">
        <v>15410</v>
      </c>
      <c r="F111" s="73">
        <v>15410</v>
      </c>
      <c r="G111" s="30">
        <f t="shared" si="6"/>
        <v>100</v>
      </c>
    </row>
    <row r="112" spans="1:7" s="26" customFormat="1" ht="15.75" x14ac:dyDescent="0.25">
      <c r="A112" s="23"/>
      <c r="B112" s="24" t="s">
        <v>68</v>
      </c>
      <c r="C112" s="29" t="s">
        <v>48</v>
      </c>
      <c r="D112" s="73">
        <v>3860</v>
      </c>
      <c r="E112" s="73">
        <v>3860</v>
      </c>
      <c r="F112" s="73">
        <v>3857.3</v>
      </c>
      <c r="G112" s="30">
        <f t="shared" si="6"/>
        <v>99.930051813471508</v>
      </c>
    </row>
    <row r="113" spans="1:7" s="26" customFormat="1" ht="15.75" x14ac:dyDescent="0.25">
      <c r="A113" s="23"/>
      <c r="B113" s="24" t="s">
        <v>69</v>
      </c>
      <c r="C113" s="28" t="s">
        <v>95</v>
      </c>
      <c r="D113" s="73">
        <v>400</v>
      </c>
      <c r="E113" s="73">
        <v>400</v>
      </c>
      <c r="F113" s="73">
        <v>400</v>
      </c>
      <c r="G113" s="30">
        <f t="shared" si="6"/>
        <v>100</v>
      </c>
    </row>
    <row r="114" spans="1:7" s="26" customFormat="1" ht="15.75" x14ac:dyDescent="0.25">
      <c r="A114" s="23"/>
      <c r="B114" s="24" t="s">
        <v>71</v>
      </c>
      <c r="C114" s="28" t="s">
        <v>93</v>
      </c>
      <c r="D114" s="73">
        <v>1250</v>
      </c>
      <c r="E114" s="73">
        <v>1250</v>
      </c>
      <c r="F114" s="73">
        <v>1250</v>
      </c>
      <c r="G114" s="30">
        <f t="shared" si="6"/>
        <v>100</v>
      </c>
    </row>
    <row r="115" spans="1:7" s="26" customFormat="1" ht="64.5" customHeight="1" x14ac:dyDescent="0.25">
      <c r="A115" s="23" t="s">
        <v>136</v>
      </c>
      <c r="B115" s="24" t="s">
        <v>66</v>
      </c>
      <c r="C115" s="25" t="s">
        <v>137</v>
      </c>
      <c r="D115" s="73">
        <v>29800</v>
      </c>
      <c r="E115" s="73">
        <v>29800</v>
      </c>
      <c r="F115" s="73">
        <v>29800</v>
      </c>
      <c r="G115" s="30">
        <f t="shared" si="6"/>
        <v>100</v>
      </c>
    </row>
    <row r="116" spans="1:7" s="26" customFormat="1" ht="47.25" x14ac:dyDescent="0.25">
      <c r="A116" s="32" t="s">
        <v>96</v>
      </c>
      <c r="B116" s="33">
        <v>409</v>
      </c>
      <c r="C116" s="35" t="s">
        <v>98</v>
      </c>
      <c r="D116" s="71">
        <v>316617</v>
      </c>
      <c r="E116" s="71">
        <v>316617</v>
      </c>
      <c r="F116" s="71">
        <v>299478.40000000002</v>
      </c>
      <c r="G116" s="30">
        <f t="shared" si="6"/>
        <v>94.586961533966914</v>
      </c>
    </row>
    <row r="117" spans="1:7" s="26" customFormat="1" ht="47.25" x14ac:dyDescent="0.25">
      <c r="A117" s="32" t="s">
        <v>97</v>
      </c>
      <c r="B117" s="33">
        <v>409</v>
      </c>
      <c r="C117" s="35" t="s">
        <v>99</v>
      </c>
      <c r="D117" s="71">
        <v>949291.4</v>
      </c>
      <c r="E117" s="71">
        <v>949291.4</v>
      </c>
      <c r="F117" s="71">
        <v>328551.40000000002</v>
      </c>
      <c r="G117" s="30">
        <f t="shared" si="6"/>
        <v>34.610173440947641</v>
      </c>
    </row>
    <row r="118" spans="1:7" s="26" customFormat="1" ht="15.75" x14ac:dyDescent="0.25">
      <c r="A118" s="23" t="s">
        <v>104</v>
      </c>
      <c r="B118" s="24" t="s">
        <v>67</v>
      </c>
      <c r="C118" s="25" t="s">
        <v>103</v>
      </c>
      <c r="D118" s="73">
        <v>4200</v>
      </c>
      <c r="E118" s="73">
        <v>4200</v>
      </c>
      <c r="F118" s="73">
        <v>4200</v>
      </c>
      <c r="G118" s="30">
        <f t="shared" si="6"/>
        <v>100</v>
      </c>
    </row>
    <row r="119" spans="1:7" s="26" customFormat="1" ht="47.25" x14ac:dyDescent="0.25">
      <c r="A119" s="23" t="s">
        <v>113</v>
      </c>
      <c r="B119" s="24"/>
      <c r="C119" s="38" t="s">
        <v>194</v>
      </c>
      <c r="D119" s="73">
        <f>D121+D122</f>
        <v>19204.099999999999</v>
      </c>
      <c r="E119" s="73">
        <f>E121+E122</f>
        <v>19204.099999999999</v>
      </c>
      <c r="F119" s="73">
        <f>F121+F122</f>
        <v>19204</v>
      </c>
      <c r="G119" s="30">
        <f t="shared" si="6"/>
        <v>99.999479277862548</v>
      </c>
    </row>
    <row r="120" spans="1:7" s="26" customFormat="1" ht="15.75" x14ac:dyDescent="0.25">
      <c r="A120" s="23"/>
      <c r="B120" s="24"/>
      <c r="C120" s="38" t="s">
        <v>6</v>
      </c>
      <c r="D120" s="73"/>
      <c r="E120" s="73"/>
      <c r="F120" s="73"/>
      <c r="G120" s="36"/>
    </row>
    <row r="121" spans="1:7" s="26" customFormat="1" ht="15.75" x14ac:dyDescent="0.25">
      <c r="A121" s="23"/>
      <c r="B121" s="24" t="s">
        <v>67</v>
      </c>
      <c r="C121" s="29" t="s">
        <v>28</v>
      </c>
      <c r="D121" s="73">
        <v>8204.0999999999985</v>
      </c>
      <c r="E121" s="73">
        <v>8204.1</v>
      </c>
      <c r="F121" s="73">
        <v>8204.1</v>
      </c>
      <c r="G121" s="30">
        <f t="shared" ref="G121:G127" si="7">F121/E121*100</f>
        <v>100</v>
      </c>
    </row>
    <row r="122" spans="1:7" s="26" customFormat="1" ht="15.75" x14ac:dyDescent="0.25">
      <c r="A122" s="23"/>
      <c r="B122" s="24" t="s">
        <v>100</v>
      </c>
      <c r="C122" s="28" t="s">
        <v>101</v>
      </c>
      <c r="D122" s="73">
        <v>11000</v>
      </c>
      <c r="E122" s="73">
        <v>11000</v>
      </c>
      <c r="F122" s="73">
        <v>10999.9</v>
      </c>
      <c r="G122" s="30">
        <f t="shared" si="7"/>
        <v>99.99909090909091</v>
      </c>
    </row>
    <row r="123" spans="1:7" s="26" customFormat="1" ht="47.25" customHeight="1" x14ac:dyDescent="0.25">
      <c r="A123" s="23" t="s">
        <v>105</v>
      </c>
      <c r="B123" s="24" t="s">
        <v>67</v>
      </c>
      <c r="C123" s="25" t="s">
        <v>102</v>
      </c>
      <c r="D123" s="73">
        <v>2989.2</v>
      </c>
      <c r="E123" s="73">
        <v>2989.2</v>
      </c>
      <c r="F123" s="73">
        <v>2989.2</v>
      </c>
      <c r="G123" s="30">
        <f t="shared" si="7"/>
        <v>100</v>
      </c>
    </row>
    <row r="124" spans="1:7" s="26" customFormat="1" ht="63" x14ac:dyDescent="0.25">
      <c r="A124" s="32" t="s">
        <v>109</v>
      </c>
      <c r="B124" s="33">
        <v>503</v>
      </c>
      <c r="C124" s="35" t="s">
        <v>108</v>
      </c>
      <c r="D124" s="71">
        <f>D126+D127</f>
        <v>737539.8</v>
      </c>
      <c r="E124" s="71">
        <f>E126+E127</f>
        <v>737539.8</v>
      </c>
      <c r="F124" s="71">
        <f>F126+F127</f>
        <v>635279</v>
      </c>
      <c r="G124" s="30">
        <f t="shared" si="7"/>
        <v>86.134877060193901</v>
      </c>
    </row>
    <row r="125" spans="1:7" s="26" customFormat="1" ht="15.75" x14ac:dyDescent="0.25">
      <c r="A125" s="32"/>
      <c r="B125" s="33"/>
      <c r="C125" s="35" t="s">
        <v>124</v>
      </c>
      <c r="D125" s="73"/>
      <c r="E125" s="73"/>
      <c r="F125" s="73"/>
      <c r="G125" s="36"/>
    </row>
    <row r="126" spans="1:7" s="26" customFormat="1" ht="15.75" x14ac:dyDescent="0.25">
      <c r="A126" s="32"/>
      <c r="B126" s="33"/>
      <c r="C126" s="35" t="s">
        <v>125</v>
      </c>
      <c r="D126" s="73">
        <v>449899.3</v>
      </c>
      <c r="E126" s="73">
        <v>449899.3</v>
      </c>
      <c r="F126" s="73">
        <v>387527.2</v>
      </c>
      <c r="G126" s="30">
        <f t="shared" si="7"/>
        <v>86.136430974664776</v>
      </c>
    </row>
    <row r="127" spans="1:7" s="26" customFormat="1" ht="15.75" x14ac:dyDescent="0.25">
      <c r="A127" s="32"/>
      <c r="B127" s="33"/>
      <c r="C127" s="35" t="s">
        <v>126</v>
      </c>
      <c r="D127" s="73">
        <v>287640.5</v>
      </c>
      <c r="E127" s="73">
        <v>287640.5</v>
      </c>
      <c r="F127" s="73">
        <v>247751.8</v>
      </c>
      <c r="G127" s="30">
        <f t="shared" si="7"/>
        <v>86.132446578280877</v>
      </c>
    </row>
    <row r="128" spans="1:7" s="26" customFormat="1" ht="63" x14ac:dyDescent="0.25">
      <c r="A128" s="32" t="s">
        <v>110</v>
      </c>
      <c r="B128" s="33">
        <v>408</v>
      </c>
      <c r="C128" s="35" t="s">
        <v>106</v>
      </c>
      <c r="D128" s="71">
        <v>200000</v>
      </c>
      <c r="E128" s="71">
        <v>200000</v>
      </c>
      <c r="F128" s="71">
        <v>199977.60000000001</v>
      </c>
      <c r="G128" s="30">
        <f>F128/E128*100</f>
        <v>99.988799999999998</v>
      </c>
    </row>
    <row r="129" spans="1:7" s="26" customFormat="1" ht="79.5" customHeight="1" x14ac:dyDescent="0.25">
      <c r="A129" s="32" t="s">
        <v>114</v>
      </c>
      <c r="B129" s="33"/>
      <c r="C129" s="35" t="s">
        <v>191</v>
      </c>
      <c r="D129" s="71">
        <f>D131+D132</f>
        <v>1532225.2000000002</v>
      </c>
      <c r="E129" s="71">
        <f>E131+E132</f>
        <v>1532225.2000000002</v>
      </c>
      <c r="F129" s="71">
        <f>F131+F132</f>
        <v>1532136.4</v>
      </c>
      <c r="G129" s="30">
        <f>F129/E129*100</f>
        <v>99.994204507274759</v>
      </c>
    </row>
    <row r="130" spans="1:7" s="26" customFormat="1" ht="15.75" x14ac:dyDescent="0.25">
      <c r="A130" s="32"/>
      <c r="B130" s="33"/>
      <c r="C130" s="39" t="s">
        <v>6</v>
      </c>
      <c r="D130" s="71"/>
      <c r="E130" s="71"/>
      <c r="F130" s="71"/>
      <c r="G130" s="34"/>
    </row>
    <row r="131" spans="1:7" s="26" customFormat="1" ht="15.75" x14ac:dyDescent="0.25">
      <c r="A131" s="32"/>
      <c r="B131" s="33">
        <v>701</v>
      </c>
      <c r="C131" s="17" t="s">
        <v>56</v>
      </c>
      <c r="D131" s="71">
        <v>359838.1</v>
      </c>
      <c r="E131" s="71">
        <v>359838.1</v>
      </c>
      <c r="F131" s="71">
        <v>359832</v>
      </c>
      <c r="G131" s="30">
        <f t="shared" ref="G131:G138" si="8">F131/E131*100</f>
        <v>99.998304793183394</v>
      </c>
    </row>
    <row r="132" spans="1:7" s="26" customFormat="1" ht="15.75" x14ac:dyDescent="0.25">
      <c r="A132" s="32"/>
      <c r="B132" s="33">
        <v>702</v>
      </c>
      <c r="C132" s="17" t="s">
        <v>28</v>
      </c>
      <c r="D132" s="71">
        <v>1172387.1000000001</v>
      </c>
      <c r="E132" s="71">
        <v>1172387.1000000001</v>
      </c>
      <c r="F132" s="71">
        <v>1172304.3999999999</v>
      </c>
      <c r="G132" s="30">
        <f t="shared" si="8"/>
        <v>99.992946015867957</v>
      </c>
    </row>
    <row r="133" spans="1:7" s="26" customFormat="1" ht="47.25" x14ac:dyDescent="0.25">
      <c r="A133" s="32" t="s">
        <v>115</v>
      </c>
      <c r="B133" s="33">
        <v>801</v>
      </c>
      <c r="C133" s="35" t="s">
        <v>111</v>
      </c>
      <c r="D133" s="71">
        <v>40</v>
      </c>
      <c r="E133" s="71">
        <v>40</v>
      </c>
      <c r="F133" s="71">
        <v>40</v>
      </c>
      <c r="G133" s="30">
        <f t="shared" si="8"/>
        <v>100</v>
      </c>
    </row>
    <row r="134" spans="1:7" s="26" customFormat="1" ht="47.25" x14ac:dyDescent="0.25">
      <c r="A134" s="32" t="s">
        <v>116</v>
      </c>
      <c r="B134" s="33">
        <v>702</v>
      </c>
      <c r="C134" s="35" t="s">
        <v>117</v>
      </c>
      <c r="D134" s="71">
        <v>380</v>
      </c>
      <c r="E134" s="71">
        <v>380</v>
      </c>
      <c r="F134" s="71">
        <v>380</v>
      </c>
      <c r="G134" s="30">
        <f t="shared" si="8"/>
        <v>100</v>
      </c>
    </row>
    <row r="135" spans="1:7" s="26" customFormat="1" ht="45" customHeight="1" x14ac:dyDescent="0.25">
      <c r="A135" s="32" t="s">
        <v>127</v>
      </c>
      <c r="B135" s="33">
        <v>1003</v>
      </c>
      <c r="C135" s="35" t="s">
        <v>192</v>
      </c>
      <c r="D135" s="71">
        <f>D137+D138</f>
        <v>43143</v>
      </c>
      <c r="E135" s="71">
        <f>E137+E138</f>
        <v>43143</v>
      </c>
      <c r="F135" s="71">
        <f>F137+F138</f>
        <v>43142.9</v>
      </c>
      <c r="G135" s="30">
        <f t="shared" si="8"/>
        <v>99.999768212688039</v>
      </c>
    </row>
    <row r="136" spans="1:7" s="26" customFormat="1" ht="15.75" x14ac:dyDescent="0.25">
      <c r="A136" s="32"/>
      <c r="B136" s="33"/>
      <c r="C136" s="35" t="s">
        <v>124</v>
      </c>
      <c r="D136" s="71"/>
      <c r="E136" s="71"/>
      <c r="F136" s="71"/>
      <c r="G136" s="34"/>
    </row>
    <row r="137" spans="1:7" s="26" customFormat="1" ht="15.75" x14ac:dyDescent="0.25">
      <c r="A137" s="32"/>
      <c r="B137" s="33"/>
      <c r="C137" s="35" t="s">
        <v>125</v>
      </c>
      <c r="D137" s="71">
        <v>11384.400000000001</v>
      </c>
      <c r="E137" s="71">
        <v>11384.4</v>
      </c>
      <c r="F137" s="71">
        <v>11384.4</v>
      </c>
      <c r="G137" s="30">
        <f t="shared" si="8"/>
        <v>100</v>
      </c>
    </row>
    <row r="138" spans="1:7" s="26" customFormat="1" ht="15.75" x14ac:dyDescent="0.25">
      <c r="A138" s="32"/>
      <c r="B138" s="33"/>
      <c r="C138" s="35" t="s">
        <v>126</v>
      </c>
      <c r="D138" s="71">
        <v>31758.6</v>
      </c>
      <c r="E138" s="71">
        <v>31758.6</v>
      </c>
      <c r="F138" s="71">
        <v>31758.5</v>
      </c>
      <c r="G138" s="30">
        <f t="shared" si="8"/>
        <v>99.999685124659152</v>
      </c>
    </row>
    <row r="139" spans="1:7" s="26" customFormat="1" ht="29.25" customHeight="1" x14ac:dyDescent="0.25">
      <c r="A139" s="32" t="s">
        <v>135</v>
      </c>
      <c r="B139" s="33">
        <v>409</v>
      </c>
      <c r="C139" s="35" t="s">
        <v>145</v>
      </c>
      <c r="D139" s="71">
        <v>1513.3</v>
      </c>
      <c r="E139" s="71">
        <v>1513.3</v>
      </c>
      <c r="F139" s="71">
        <v>734.2</v>
      </c>
      <c r="G139" s="30">
        <f>F139/E139*100</f>
        <v>48.516487147293994</v>
      </c>
    </row>
    <row r="140" spans="1:7" s="26" customFormat="1" ht="20.25" customHeight="1" x14ac:dyDescent="0.25">
      <c r="A140" s="32" t="s">
        <v>141</v>
      </c>
      <c r="B140" s="33"/>
      <c r="C140" s="35" t="s">
        <v>155</v>
      </c>
      <c r="D140" s="71">
        <f>D142+D143</f>
        <v>1072.8</v>
      </c>
      <c r="E140" s="71">
        <f>E142+E143</f>
        <v>1072.8</v>
      </c>
      <c r="F140" s="71">
        <f>F142+F143</f>
        <v>1072.8</v>
      </c>
      <c r="G140" s="30">
        <f>F140/E140*100</f>
        <v>100</v>
      </c>
    </row>
    <row r="141" spans="1:7" s="26" customFormat="1" ht="15.75" x14ac:dyDescent="0.25">
      <c r="A141" s="32"/>
      <c r="B141" s="33"/>
      <c r="C141" s="35" t="s">
        <v>6</v>
      </c>
      <c r="D141" s="71"/>
      <c r="E141" s="71"/>
      <c r="F141" s="71"/>
      <c r="G141" s="34"/>
    </row>
    <row r="142" spans="1:7" s="26" customFormat="1" ht="15.75" x14ac:dyDescent="0.25">
      <c r="A142" s="32"/>
      <c r="B142" s="33">
        <v>703</v>
      </c>
      <c r="C142" s="35" t="s">
        <v>48</v>
      </c>
      <c r="D142" s="71">
        <v>800</v>
      </c>
      <c r="E142" s="71">
        <v>800</v>
      </c>
      <c r="F142" s="71">
        <v>800</v>
      </c>
      <c r="G142" s="30">
        <f>F142/E142*100</f>
        <v>100</v>
      </c>
    </row>
    <row r="143" spans="1:7" s="26" customFormat="1" ht="15.75" x14ac:dyDescent="0.25">
      <c r="A143" s="32"/>
      <c r="B143" s="33">
        <v>801</v>
      </c>
      <c r="C143" s="35" t="s">
        <v>93</v>
      </c>
      <c r="D143" s="71">
        <v>272.8</v>
      </c>
      <c r="E143" s="71">
        <v>272.8</v>
      </c>
      <c r="F143" s="71">
        <v>272.8</v>
      </c>
      <c r="G143" s="30">
        <f>F143/E143*100</f>
        <v>100</v>
      </c>
    </row>
    <row r="144" spans="1:7" s="26" customFormat="1" ht="30.75" customHeight="1" x14ac:dyDescent="0.25">
      <c r="A144" s="32" t="s">
        <v>138</v>
      </c>
      <c r="B144" s="33">
        <v>705</v>
      </c>
      <c r="C144" s="35" t="s">
        <v>139</v>
      </c>
      <c r="D144" s="71">
        <v>3580.7</v>
      </c>
      <c r="E144" s="71">
        <v>3580.7</v>
      </c>
      <c r="F144" s="71">
        <v>3456.9</v>
      </c>
      <c r="G144" s="30">
        <f>F144/E144*100</f>
        <v>96.542575474069324</v>
      </c>
    </row>
    <row r="145" spans="1:7" s="26" customFormat="1" ht="123.75" customHeight="1" x14ac:dyDescent="0.25">
      <c r="A145" s="32" t="s">
        <v>140</v>
      </c>
      <c r="B145" s="33">
        <v>502</v>
      </c>
      <c r="C145" s="35" t="s">
        <v>193</v>
      </c>
      <c r="D145" s="71">
        <v>27474</v>
      </c>
      <c r="E145" s="71">
        <v>27474</v>
      </c>
      <c r="F145" s="71">
        <v>25387.8</v>
      </c>
      <c r="G145" s="30">
        <f>F145/E145*100</f>
        <v>92.406639004149369</v>
      </c>
    </row>
    <row r="146" spans="1:7" s="26" customFormat="1" ht="47.25" x14ac:dyDescent="0.25">
      <c r="A146" s="32" t="s">
        <v>144</v>
      </c>
      <c r="B146" s="33"/>
      <c r="C146" s="35" t="s">
        <v>156</v>
      </c>
      <c r="D146" s="71">
        <f>D148+D149+D150</f>
        <v>3410.7</v>
      </c>
      <c r="E146" s="71">
        <f>E148+E149+E150</f>
        <v>3410.7</v>
      </c>
      <c r="F146" s="71">
        <f>F148+F149+F150</f>
        <v>3400.3</v>
      </c>
      <c r="G146" s="30">
        <f>F146/E146*100</f>
        <v>99.695077256868103</v>
      </c>
    </row>
    <row r="147" spans="1:7" s="26" customFormat="1" ht="15.75" x14ac:dyDescent="0.25">
      <c r="A147" s="32"/>
      <c r="B147" s="33"/>
      <c r="C147" s="35" t="s">
        <v>6</v>
      </c>
      <c r="D147" s="71"/>
      <c r="E147" s="71"/>
      <c r="F147" s="71"/>
      <c r="G147" s="34"/>
    </row>
    <row r="148" spans="1:7" s="26" customFormat="1" ht="15.75" x14ac:dyDescent="0.25">
      <c r="A148" s="32"/>
      <c r="B148" s="33">
        <v>408</v>
      </c>
      <c r="C148" s="35" t="s">
        <v>143</v>
      </c>
      <c r="D148" s="71">
        <v>1036.2</v>
      </c>
      <c r="E148" s="71">
        <v>1036.2</v>
      </c>
      <c r="F148" s="71">
        <v>1025.8</v>
      </c>
      <c r="G148" s="30">
        <f t="shared" ref="G148:G153" si="9">F148/E148*100</f>
        <v>98.996332754294528</v>
      </c>
    </row>
    <row r="149" spans="1:7" s="26" customFormat="1" ht="15.75" x14ac:dyDescent="0.25">
      <c r="A149" s="32"/>
      <c r="B149" s="33">
        <v>701</v>
      </c>
      <c r="C149" s="35" t="s">
        <v>56</v>
      </c>
      <c r="D149" s="71">
        <v>1934.5</v>
      </c>
      <c r="E149" s="71">
        <v>1934.5</v>
      </c>
      <c r="F149" s="71">
        <v>1934.5</v>
      </c>
      <c r="G149" s="30">
        <f t="shared" si="9"/>
        <v>100</v>
      </c>
    </row>
    <row r="150" spans="1:7" s="26" customFormat="1" ht="15.75" x14ac:dyDescent="0.25">
      <c r="A150" s="32"/>
      <c r="B150" s="33">
        <v>801</v>
      </c>
      <c r="C150" s="35" t="s">
        <v>93</v>
      </c>
      <c r="D150" s="71">
        <v>440</v>
      </c>
      <c r="E150" s="71">
        <v>440</v>
      </c>
      <c r="F150" s="71">
        <v>440</v>
      </c>
      <c r="G150" s="30">
        <f t="shared" si="9"/>
        <v>100</v>
      </c>
    </row>
    <row r="151" spans="1:7" s="26" customFormat="1" ht="47.25" x14ac:dyDescent="0.25">
      <c r="A151" s="32" t="s">
        <v>151</v>
      </c>
      <c r="B151" s="33">
        <v>501</v>
      </c>
      <c r="C151" s="35" t="s">
        <v>195</v>
      </c>
      <c r="D151" s="71">
        <v>1475.1</v>
      </c>
      <c r="E151" s="71">
        <v>1475.1</v>
      </c>
      <c r="F151" s="71">
        <v>0</v>
      </c>
      <c r="G151" s="30">
        <f t="shared" si="9"/>
        <v>0</v>
      </c>
    </row>
    <row r="152" spans="1:7" s="26" customFormat="1" ht="60" customHeight="1" x14ac:dyDescent="0.25">
      <c r="A152" s="32" t="s">
        <v>158</v>
      </c>
      <c r="B152" s="33">
        <v>408</v>
      </c>
      <c r="C152" s="35" t="s">
        <v>159</v>
      </c>
      <c r="D152" s="71">
        <v>150000</v>
      </c>
      <c r="E152" s="71">
        <v>150000</v>
      </c>
      <c r="F152" s="71">
        <v>150000</v>
      </c>
      <c r="G152" s="30">
        <f t="shared" si="9"/>
        <v>100</v>
      </c>
    </row>
    <row r="153" spans="1:7" s="26" customFormat="1" ht="31.5" x14ac:dyDescent="0.25">
      <c r="A153" s="40" t="s">
        <v>128</v>
      </c>
      <c r="B153" s="41"/>
      <c r="C153" s="42" t="s">
        <v>119</v>
      </c>
      <c r="D153" s="74">
        <f>D155+D159+D163+D164</f>
        <v>1685607</v>
      </c>
      <c r="E153" s="74">
        <f>E155+E159+E163+E164</f>
        <v>1685607</v>
      </c>
      <c r="F153" s="74">
        <f>F155+F159+F163+F164</f>
        <v>1682355.6</v>
      </c>
      <c r="G153" s="44">
        <f t="shared" si="9"/>
        <v>99.807108062555514</v>
      </c>
    </row>
    <row r="154" spans="1:7" s="26" customFormat="1" ht="15.75" x14ac:dyDescent="0.25">
      <c r="A154" s="32"/>
      <c r="B154" s="33"/>
      <c r="C154" s="35" t="s">
        <v>118</v>
      </c>
      <c r="D154" s="71"/>
      <c r="E154" s="71"/>
      <c r="F154" s="71"/>
      <c r="G154" s="34"/>
    </row>
    <row r="155" spans="1:7" s="52" customFormat="1" ht="33.75" customHeight="1" x14ac:dyDescent="0.25">
      <c r="A155" s="32" t="s">
        <v>129</v>
      </c>
      <c r="B155" s="33">
        <v>409</v>
      </c>
      <c r="C155" s="25" t="s">
        <v>160</v>
      </c>
      <c r="D155" s="71">
        <f>D157+D158</f>
        <v>1681500</v>
      </c>
      <c r="E155" s="71">
        <f>E157+E158</f>
        <v>1681500</v>
      </c>
      <c r="F155" s="71">
        <f>F157+F158</f>
        <v>1681500</v>
      </c>
      <c r="G155" s="30">
        <f>F155/E155*100</f>
        <v>100</v>
      </c>
    </row>
    <row r="156" spans="1:7" s="52" customFormat="1" ht="15.75" x14ac:dyDescent="0.25">
      <c r="A156" s="32"/>
      <c r="B156" s="33"/>
      <c r="C156" s="35" t="s">
        <v>124</v>
      </c>
      <c r="D156" s="71"/>
      <c r="E156" s="71"/>
      <c r="F156" s="71"/>
      <c r="G156" s="34"/>
    </row>
    <row r="157" spans="1:7" s="52" customFormat="1" ht="15.75" x14ac:dyDescent="0.25">
      <c r="A157" s="32"/>
      <c r="B157" s="33"/>
      <c r="C157" s="35" t="s">
        <v>125</v>
      </c>
      <c r="D157" s="71">
        <v>885000</v>
      </c>
      <c r="E157" s="71">
        <v>885000</v>
      </c>
      <c r="F157" s="71">
        <v>885000</v>
      </c>
      <c r="G157" s="30">
        <f>F157/E157*100</f>
        <v>100</v>
      </c>
    </row>
    <row r="158" spans="1:7" s="52" customFormat="1" ht="15.75" x14ac:dyDescent="0.25">
      <c r="A158" s="32"/>
      <c r="B158" s="33"/>
      <c r="C158" s="35" t="s">
        <v>126</v>
      </c>
      <c r="D158" s="71">
        <v>796500</v>
      </c>
      <c r="E158" s="71">
        <v>796500</v>
      </c>
      <c r="F158" s="71">
        <v>796500</v>
      </c>
      <c r="G158" s="30">
        <f>F158/E158*100</f>
        <v>100</v>
      </c>
    </row>
    <row r="159" spans="1:7" s="52" customFormat="1" ht="63" x14ac:dyDescent="0.25">
      <c r="A159" s="32" t="s">
        <v>133</v>
      </c>
      <c r="B159" s="33"/>
      <c r="C159" s="56" t="s">
        <v>190</v>
      </c>
      <c r="D159" s="71">
        <f>D161+D162</f>
        <v>1000</v>
      </c>
      <c r="E159" s="71">
        <f>E161+E162</f>
        <v>1000</v>
      </c>
      <c r="F159" s="71">
        <f>F161+F162</f>
        <v>748.59999999999991</v>
      </c>
      <c r="G159" s="30">
        <f>F159/E159*100</f>
        <v>74.86</v>
      </c>
    </row>
    <row r="160" spans="1:7" s="52" customFormat="1" ht="15.75" x14ac:dyDescent="0.25">
      <c r="A160" s="32"/>
      <c r="B160" s="33"/>
      <c r="C160" s="35" t="s">
        <v>6</v>
      </c>
      <c r="D160" s="71"/>
      <c r="E160" s="71"/>
      <c r="F160" s="71"/>
      <c r="G160" s="34"/>
    </row>
    <row r="161" spans="1:7" s="52" customFormat="1" ht="15.75" x14ac:dyDescent="0.25">
      <c r="A161" s="32"/>
      <c r="B161" s="33">
        <v>409</v>
      </c>
      <c r="C161" s="56" t="s">
        <v>131</v>
      </c>
      <c r="D161" s="71">
        <v>700</v>
      </c>
      <c r="E161" s="71">
        <v>700</v>
      </c>
      <c r="F161" s="71">
        <v>448.9</v>
      </c>
      <c r="G161" s="30">
        <f>F161/E161*100</f>
        <v>64.128571428571419</v>
      </c>
    </row>
    <row r="162" spans="1:7" s="52" customFormat="1" ht="15.75" x14ac:dyDescent="0.25">
      <c r="A162" s="32"/>
      <c r="B162" s="33">
        <v>503</v>
      </c>
      <c r="C162" s="28" t="s">
        <v>92</v>
      </c>
      <c r="D162" s="71">
        <v>300</v>
      </c>
      <c r="E162" s="71">
        <v>300</v>
      </c>
      <c r="F162" s="71">
        <v>299.7</v>
      </c>
      <c r="G162" s="30">
        <f>F162/E162*100</f>
        <v>99.9</v>
      </c>
    </row>
    <row r="163" spans="1:7" s="52" customFormat="1" ht="47.25" customHeight="1" x14ac:dyDescent="0.25">
      <c r="A163" s="32" t="s">
        <v>134</v>
      </c>
      <c r="B163" s="33">
        <v>1101</v>
      </c>
      <c r="C163" s="56" t="s">
        <v>130</v>
      </c>
      <c r="D163" s="71">
        <v>3000</v>
      </c>
      <c r="E163" s="71">
        <v>3000</v>
      </c>
      <c r="F163" s="71">
        <v>0</v>
      </c>
      <c r="G163" s="30">
        <f>F163/E163*100</f>
        <v>0</v>
      </c>
    </row>
    <row r="164" spans="1:7" s="52" customFormat="1" ht="186.75" customHeight="1" x14ac:dyDescent="0.25">
      <c r="A164" s="32" t="s">
        <v>157</v>
      </c>
      <c r="B164" s="33">
        <v>909</v>
      </c>
      <c r="C164" s="56" t="s">
        <v>198</v>
      </c>
      <c r="D164" s="71">
        <v>107</v>
      </c>
      <c r="E164" s="71">
        <v>107</v>
      </c>
      <c r="F164" s="71">
        <v>107</v>
      </c>
      <c r="G164" s="30">
        <f>F164/E164*100</f>
        <v>100</v>
      </c>
    </row>
    <row r="165" spans="1:7" ht="31.5" x14ac:dyDescent="0.25">
      <c r="A165" s="13"/>
      <c r="B165" s="14"/>
      <c r="C165" s="22" t="s">
        <v>54</v>
      </c>
      <c r="D165" s="75">
        <f>D14+D87+D153</f>
        <v>16954737.699999999</v>
      </c>
      <c r="E165" s="75">
        <f>E14+E87+E153</f>
        <v>16954737.699999999</v>
      </c>
      <c r="F165" s="75">
        <f>F14+F87+F153</f>
        <v>15965018.399999997</v>
      </c>
      <c r="G165" s="43">
        <f>F165/E165*100</f>
        <v>94.162579701837544</v>
      </c>
    </row>
    <row r="166" spans="1:7" x14ac:dyDescent="0.25">
      <c r="A166" s="57"/>
      <c r="B166" s="57"/>
      <c r="C166" s="57"/>
      <c r="D166" s="57"/>
      <c r="E166" s="57"/>
      <c r="F166" s="57"/>
      <c r="G166" s="57"/>
    </row>
    <row r="167" spans="1:7" s="60" customFormat="1" ht="14.25" hidden="1" outlineLevel="1" x14ac:dyDescent="0.2">
      <c r="A167" s="58"/>
      <c r="B167" s="58"/>
      <c r="C167" s="58"/>
      <c r="D167" s="59">
        <f>D168+D171+D173+D177+D181+D188+D190+D195+D199</f>
        <v>16954737.700000003</v>
      </c>
      <c r="E167" s="59">
        <f>E168+E171+E173+E177+E181+E188+E190+E195+E199</f>
        <v>16954737.700000003</v>
      </c>
      <c r="F167" s="59">
        <f>F168+F171+F173+F177+F181+F188+F190+F195+F199</f>
        <v>15965018.4</v>
      </c>
      <c r="G167" s="59"/>
    </row>
    <row r="168" spans="1:7" s="60" customFormat="1" ht="15.75" hidden="1" outlineLevel="1" x14ac:dyDescent="0.25">
      <c r="A168" s="61"/>
      <c r="B168" s="62" t="s">
        <v>57</v>
      </c>
      <c r="C168" s="61"/>
      <c r="D168" s="63">
        <f>D169+D170</f>
        <v>18207.7</v>
      </c>
      <c r="E168" s="63">
        <f>E169+E170</f>
        <v>18207.7</v>
      </c>
      <c r="F168" s="63">
        <f>F169+F170</f>
        <v>17587.899999999998</v>
      </c>
      <c r="G168" s="63"/>
    </row>
    <row r="169" spans="1:7" ht="15.75" hidden="1" outlineLevel="1" x14ac:dyDescent="0.25">
      <c r="A169" s="64"/>
      <c r="B169" s="46" t="s">
        <v>58</v>
      </c>
      <c r="C169" s="64"/>
      <c r="D169" s="65">
        <f>D28+D29+D31+D36+D48</f>
        <v>17999.2</v>
      </c>
      <c r="E169" s="65">
        <f>E28+E29+E31+E36+E48</f>
        <v>17999.2</v>
      </c>
      <c r="F169" s="65">
        <f>F28+F29+F31+F36+F48</f>
        <v>17404.099999999999</v>
      </c>
      <c r="G169" s="65"/>
    </row>
    <row r="170" spans="1:7" ht="15.75" hidden="1" outlineLevel="1" x14ac:dyDescent="0.25">
      <c r="A170" s="64"/>
      <c r="B170" s="46" t="s">
        <v>147</v>
      </c>
      <c r="C170" s="64"/>
      <c r="D170" s="65">
        <f>D85</f>
        <v>208.5</v>
      </c>
      <c r="E170" s="65">
        <f>E85</f>
        <v>208.5</v>
      </c>
      <c r="F170" s="65">
        <f>F85</f>
        <v>183.8</v>
      </c>
      <c r="G170" s="65"/>
    </row>
    <row r="171" spans="1:7" s="66" customFormat="1" ht="15.75" hidden="1" outlineLevel="1" x14ac:dyDescent="0.25">
      <c r="A171" s="61"/>
      <c r="B171" s="62" t="s">
        <v>59</v>
      </c>
      <c r="C171" s="61"/>
      <c r="D171" s="63">
        <f>D172</f>
        <v>126</v>
      </c>
      <c r="E171" s="63">
        <f>E172</f>
        <v>126</v>
      </c>
      <c r="F171" s="63">
        <f>F172</f>
        <v>0</v>
      </c>
      <c r="G171" s="63"/>
    </row>
    <row r="172" spans="1:7" ht="15.75" hidden="1" outlineLevel="1" x14ac:dyDescent="0.25">
      <c r="A172" s="64"/>
      <c r="B172" s="46" t="s">
        <v>60</v>
      </c>
      <c r="C172" s="64"/>
      <c r="D172" s="65">
        <f>D37+D86</f>
        <v>126</v>
      </c>
      <c r="E172" s="65">
        <f>E37+E86</f>
        <v>126</v>
      </c>
      <c r="F172" s="65">
        <f>F37+F86</f>
        <v>0</v>
      </c>
      <c r="G172" s="65"/>
    </row>
    <row r="173" spans="1:7" s="66" customFormat="1" ht="15.75" hidden="1" outlineLevel="1" x14ac:dyDescent="0.25">
      <c r="A173" s="61"/>
      <c r="B173" s="62" t="s">
        <v>61</v>
      </c>
      <c r="C173" s="61"/>
      <c r="D173" s="63">
        <f>D174+D175+D176</f>
        <v>3303982.1</v>
      </c>
      <c r="E173" s="63">
        <f>E174+E175+E176</f>
        <v>3303982.1</v>
      </c>
      <c r="F173" s="63">
        <f>F174+F175+F176</f>
        <v>2663034.5</v>
      </c>
      <c r="G173" s="63"/>
    </row>
    <row r="174" spans="1:7" ht="15.75" hidden="1" outlineLevel="1" x14ac:dyDescent="0.25">
      <c r="A174" s="64"/>
      <c r="B174" s="46" t="s">
        <v>62</v>
      </c>
      <c r="C174" s="64"/>
      <c r="D174" s="65">
        <f>D30+D71</f>
        <v>3324.2000000000003</v>
      </c>
      <c r="E174" s="65">
        <f>E30+E71</f>
        <v>3324.2</v>
      </c>
      <c r="F174" s="65">
        <f>F30+F71</f>
        <v>1318.2</v>
      </c>
      <c r="G174" s="65"/>
    </row>
    <row r="175" spans="1:7" ht="15.75" hidden="1" outlineLevel="1" x14ac:dyDescent="0.25">
      <c r="A175" s="64"/>
      <c r="B175" s="46" t="s">
        <v>112</v>
      </c>
      <c r="C175" s="64"/>
      <c r="D175" s="65">
        <f>D128+D148+D152</f>
        <v>351036.2</v>
      </c>
      <c r="E175" s="65">
        <f>E128+E148+E152</f>
        <v>351036.2</v>
      </c>
      <c r="F175" s="65">
        <f>F128+F148+F152</f>
        <v>351003.4</v>
      </c>
      <c r="G175" s="65"/>
    </row>
    <row r="176" spans="1:7" ht="15.75" hidden="1" outlineLevel="1" x14ac:dyDescent="0.25">
      <c r="A176" s="64"/>
      <c r="B176" s="46" t="s">
        <v>89</v>
      </c>
      <c r="C176" s="64"/>
      <c r="D176" s="65">
        <f>D116+D117+D139+D155+D161</f>
        <v>2949621.7</v>
      </c>
      <c r="E176" s="65">
        <f>E116+E117+E139+E155+E161</f>
        <v>2949621.7</v>
      </c>
      <c r="F176" s="65">
        <f>F116+F117+F139+F155+F161</f>
        <v>2310712.9</v>
      </c>
      <c r="G176" s="65"/>
    </row>
    <row r="177" spans="1:7" s="66" customFormat="1" ht="15.75" hidden="1" outlineLevel="1" x14ac:dyDescent="0.25">
      <c r="A177" s="61"/>
      <c r="B177" s="62" t="s">
        <v>63</v>
      </c>
      <c r="C177" s="61"/>
      <c r="D177" s="63">
        <f>D178+D179+D180</f>
        <v>2421046.5999999996</v>
      </c>
      <c r="E177" s="63">
        <f>E178+E179+E180</f>
        <v>2421046.5999999996</v>
      </c>
      <c r="F177" s="63">
        <f>F178+F179+F180</f>
        <v>2314659</v>
      </c>
      <c r="G177" s="63"/>
    </row>
    <row r="178" spans="1:7" ht="15.75" hidden="1" outlineLevel="1" x14ac:dyDescent="0.25">
      <c r="A178" s="64"/>
      <c r="B178" s="46" t="s">
        <v>64</v>
      </c>
      <c r="C178" s="64"/>
      <c r="D178" s="65">
        <f>D65+D108+D151</f>
        <v>72417.2</v>
      </c>
      <c r="E178" s="65">
        <f>E65+E108+E151</f>
        <v>72417.200000000012</v>
      </c>
      <c r="F178" s="65">
        <f>F65+F108+F151</f>
        <v>70873.400000000009</v>
      </c>
      <c r="G178" s="65"/>
    </row>
    <row r="179" spans="1:7" ht="15.75" hidden="1" outlineLevel="1" x14ac:dyDescent="0.25">
      <c r="A179" s="64"/>
      <c r="B179" s="46" t="s">
        <v>86</v>
      </c>
      <c r="C179" s="64"/>
      <c r="D179" s="65">
        <f>D95+D145</f>
        <v>38819.599999999999</v>
      </c>
      <c r="E179" s="65">
        <f>E95+E145</f>
        <v>38819.599999999999</v>
      </c>
      <c r="F179" s="65">
        <f>F95+F145</f>
        <v>36543</v>
      </c>
      <c r="G179" s="65"/>
    </row>
    <row r="180" spans="1:7" ht="15.75" hidden="1" outlineLevel="1" x14ac:dyDescent="0.25">
      <c r="A180" s="64"/>
      <c r="B180" s="46" t="s">
        <v>91</v>
      </c>
      <c r="C180" s="64"/>
      <c r="D180" s="65">
        <f>D101+D109+D124+D162</f>
        <v>2309809.7999999998</v>
      </c>
      <c r="E180" s="65">
        <f>E101+E109+E124+E162</f>
        <v>2309809.7999999998</v>
      </c>
      <c r="F180" s="65">
        <f>F101+F109+F124+F162</f>
        <v>2207242.6</v>
      </c>
      <c r="G180" s="65"/>
    </row>
    <row r="181" spans="1:7" s="66" customFormat="1" ht="15.75" hidden="1" outlineLevel="1" x14ac:dyDescent="0.25">
      <c r="A181" s="61"/>
      <c r="B181" s="62" t="s">
        <v>65</v>
      </c>
      <c r="C181" s="61"/>
      <c r="D181" s="63">
        <f>D182+D183+D184+D185+D186+D187</f>
        <v>9753314.0999999996</v>
      </c>
      <c r="E181" s="63">
        <f>E182+E183+E184+E185+E186+E187</f>
        <v>9753314.0999999996</v>
      </c>
      <c r="F181" s="63">
        <f>F182+F183+F184+F185+F186+F187</f>
        <v>9540793</v>
      </c>
      <c r="G181" s="63"/>
    </row>
    <row r="182" spans="1:7" ht="15.75" hidden="1" outlineLevel="1" x14ac:dyDescent="0.25">
      <c r="A182" s="64"/>
      <c r="B182" s="46" t="s">
        <v>66</v>
      </c>
      <c r="C182" s="64"/>
      <c r="D182" s="65">
        <f>D58+D74+D79+D93+D110+D115+D131+D102+D149</f>
        <v>4469739.1000000006</v>
      </c>
      <c r="E182" s="65">
        <f>E58+E74+E79+E93+E110+E115+E131+E102+E149</f>
        <v>4469739.1000000006</v>
      </c>
      <c r="F182" s="65">
        <f>F58+F74+F79+F93+F110+F115+F131+F102+F149</f>
        <v>4469731.3999999994</v>
      </c>
      <c r="G182" s="65"/>
    </row>
    <row r="183" spans="1:7" ht="15.75" hidden="1" outlineLevel="1" x14ac:dyDescent="0.25">
      <c r="A183" s="64"/>
      <c r="B183" s="46" t="s">
        <v>67</v>
      </c>
      <c r="C183" s="64"/>
      <c r="D183" s="65">
        <f>D34+D59+D75+D80+D83+D94+D111+D118+D121+D123+D132+D134+D103</f>
        <v>5210465.9000000004</v>
      </c>
      <c r="E183" s="65">
        <f>E34+E59+E75+E80+E83+E94+E111+E118+E121+E123+E132+E134+E103</f>
        <v>5210465.9000000004</v>
      </c>
      <c r="F183" s="65">
        <f>F34+F59+F75+F80+F83+F94+F111+F118+F121+F123+F132+F134+F103</f>
        <v>4998671.8000000007</v>
      </c>
      <c r="G183" s="65"/>
    </row>
    <row r="184" spans="1:7" ht="15.75" hidden="1" outlineLevel="1" x14ac:dyDescent="0.25">
      <c r="A184" s="64"/>
      <c r="B184" s="46" t="s">
        <v>68</v>
      </c>
      <c r="C184" s="64"/>
      <c r="D184" s="65">
        <f>D26+D60+D84+D104+D112+D142</f>
        <v>17014.800000000003</v>
      </c>
      <c r="E184" s="65">
        <f>E26+E60+E84+E104+E112+E142</f>
        <v>17014.8</v>
      </c>
      <c r="F184" s="65">
        <f>F26+F60+F84+F104+F112+F142</f>
        <v>17012</v>
      </c>
      <c r="G184" s="65"/>
    </row>
    <row r="185" spans="1:7" ht="15.75" hidden="1" outlineLevel="1" x14ac:dyDescent="0.25">
      <c r="A185" s="64"/>
      <c r="B185" s="46" t="s">
        <v>148</v>
      </c>
      <c r="C185" s="64"/>
      <c r="D185" s="65">
        <f>D144</f>
        <v>3580.7</v>
      </c>
      <c r="E185" s="65">
        <f>E144</f>
        <v>3580.7</v>
      </c>
      <c r="F185" s="65">
        <f>F144</f>
        <v>3456.9</v>
      </c>
      <c r="G185" s="65"/>
    </row>
    <row r="186" spans="1:7" ht="15.75" hidden="1" outlineLevel="1" x14ac:dyDescent="0.25">
      <c r="A186" s="64"/>
      <c r="B186" s="67" t="s">
        <v>69</v>
      </c>
      <c r="C186" s="64"/>
      <c r="D186" s="65">
        <f>D44+D90+D113</f>
        <v>31195.9</v>
      </c>
      <c r="E186" s="65">
        <f>E44+E90+E113</f>
        <v>31195.9</v>
      </c>
      <c r="F186" s="65">
        <f>F44+F90+F113</f>
        <v>30868</v>
      </c>
      <c r="G186" s="65"/>
    </row>
    <row r="187" spans="1:7" ht="15.75" hidden="1" outlineLevel="1" x14ac:dyDescent="0.25">
      <c r="A187" s="64"/>
      <c r="B187" s="67" t="s">
        <v>100</v>
      </c>
      <c r="C187" s="64"/>
      <c r="D187" s="65">
        <f>D35+D40+D61+D76+D105+D122</f>
        <v>21317.7</v>
      </c>
      <c r="E187" s="65">
        <f>E35+E40+E61+E76+E105+E122</f>
        <v>21317.7</v>
      </c>
      <c r="F187" s="65">
        <f>F35+F40+F61+F76+F105+F122</f>
        <v>21052.9</v>
      </c>
      <c r="G187" s="65"/>
    </row>
    <row r="188" spans="1:7" s="66" customFormat="1" ht="15.75" hidden="1" outlineLevel="1" x14ac:dyDescent="0.25">
      <c r="A188" s="61"/>
      <c r="B188" s="62" t="s">
        <v>70</v>
      </c>
      <c r="C188" s="61"/>
      <c r="D188" s="63">
        <f>D189</f>
        <v>185473.3</v>
      </c>
      <c r="E188" s="63">
        <f>E189</f>
        <v>185473.3</v>
      </c>
      <c r="F188" s="63">
        <f>F189</f>
        <v>185473.3</v>
      </c>
      <c r="G188" s="63"/>
    </row>
    <row r="189" spans="1:7" ht="15.75" hidden="1" outlineLevel="1" x14ac:dyDescent="0.25">
      <c r="A189" s="64"/>
      <c r="B189" s="67" t="s">
        <v>71</v>
      </c>
      <c r="C189" s="64"/>
      <c r="D189" s="65">
        <f>D89+D114+D133+D143+D150</f>
        <v>185473.3</v>
      </c>
      <c r="E189" s="65">
        <f>E89+E114+E133+E143+E150</f>
        <v>185473.3</v>
      </c>
      <c r="F189" s="65">
        <f>F89+F114+F133+F143+F150</f>
        <v>185473.3</v>
      </c>
      <c r="G189" s="65"/>
    </row>
    <row r="190" spans="1:7" s="66" customFormat="1" ht="15.75" hidden="1" outlineLevel="1" x14ac:dyDescent="0.25">
      <c r="A190" s="61"/>
      <c r="B190" s="62" t="s">
        <v>72</v>
      </c>
      <c r="C190" s="61"/>
      <c r="D190" s="63">
        <f>D191+D192+D193+D194</f>
        <v>833109.69999999984</v>
      </c>
      <c r="E190" s="63">
        <f>E191+E192+E193+E194</f>
        <v>833109.7</v>
      </c>
      <c r="F190" s="63">
        <f>F191+F192+F193+F194</f>
        <v>807954.7</v>
      </c>
      <c r="G190" s="63"/>
    </row>
    <row r="191" spans="1:7" ht="15.75" hidden="1" outlineLevel="1" x14ac:dyDescent="0.25">
      <c r="A191" s="64"/>
      <c r="B191" s="46" t="s">
        <v>73</v>
      </c>
      <c r="C191" s="64"/>
      <c r="D191" s="65">
        <f>D51</f>
        <v>86394.900000000009</v>
      </c>
      <c r="E191" s="65">
        <f>E51</f>
        <v>86394.9</v>
      </c>
      <c r="F191" s="65">
        <f>F51</f>
        <v>86088.2</v>
      </c>
      <c r="G191" s="65"/>
    </row>
    <row r="192" spans="1:7" ht="15.75" hidden="1" outlineLevel="1" x14ac:dyDescent="0.25">
      <c r="A192" s="64"/>
      <c r="B192" s="46" t="s">
        <v>74</v>
      </c>
      <c r="C192" s="64"/>
      <c r="D192" s="65">
        <f>D18+D22+D52+D69</f>
        <v>537961.59999999986</v>
      </c>
      <c r="E192" s="65">
        <f>E18+E22+E52+E69</f>
        <v>537961.6</v>
      </c>
      <c r="F192" s="65">
        <f>F18+F22+F52+F69</f>
        <v>514369.80000000005</v>
      </c>
      <c r="G192" s="65"/>
    </row>
    <row r="193" spans="1:7" ht="15.75" hidden="1" outlineLevel="1" x14ac:dyDescent="0.25">
      <c r="A193" s="64"/>
      <c r="B193" s="46" t="s">
        <v>75</v>
      </c>
      <c r="C193" s="64"/>
      <c r="D193" s="65">
        <f>D53</f>
        <v>63594.700000000004</v>
      </c>
      <c r="E193" s="65">
        <f>E53</f>
        <v>63594.7</v>
      </c>
      <c r="F193" s="65">
        <f>F53</f>
        <v>63594.7</v>
      </c>
      <c r="G193" s="65"/>
    </row>
    <row r="194" spans="1:7" ht="15.75" hidden="1" outlineLevel="1" x14ac:dyDescent="0.25">
      <c r="A194" s="64"/>
      <c r="B194" s="46" t="s">
        <v>76</v>
      </c>
      <c r="C194" s="64"/>
      <c r="D194" s="65">
        <f>D19+D23+D54+D70+D164</f>
        <v>145158.5</v>
      </c>
      <c r="E194" s="65">
        <f>E19+E23+E54+E70+E164</f>
        <v>145158.5</v>
      </c>
      <c r="F194" s="65">
        <f>F19+F23+F54+F70+F164</f>
        <v>143901.99999999997</v>
      </c>
      <c r="G194" s="65"/>
    </row>
    <row r="195" spans="1:7" s="66" customFormat="1" ht="15.75" hidden="1" outlineLevel="1" x14ac:dyDescent="0.25">
      <c r="A195" s="61"/>
      <c r="B195" s="62" t="s">
        <v>77</v>
      </c>
      <c r="C195" s="61"/>
      <c r="D195" s="63">
        <f>D196+D197+D198</f>
        <v>432534.6</v>
      </c>
      <c r="E195" s="63">
        <f>E196+E197+E198</f>
        <v>432534.6</v>
      </c>
      <c r="F195" s="63">
        <f>F196+F197+F198</f>
        <v>431976.7</v>
      </c>
      <c r="G195" s="63"/>
    </row>
    <row r="196" spans="1:7" ht="15.75" hidden="1" outlineLevel="1" x14ac:dyDescent="0.25">
      <c r="A196" s="64"/>
      <c r="B196" s="46">
        <v>1003</v>
      </c>
      <c r="C196" s="64"/>
      <c r="D196" s="65">
        <f>D55+D64+D135</f>
        <v>43610.2</v>
      </c>
      <c r="E196" s="65">
        <f>E55+E64+E135</f>
        <v>43610.2</v>
      </c>
      <c r="F196" s="65">
        <f>F55+F64+F135</f>
        <v>43553</v>
      </c>
      <c r="G196" s="65"/>
    </row>
    <row r="197" spans="1:7" ht="15.75" hidden="1" outlineLevel="1" x14ac:dyDescent="0.25">
      <c r="A197" s="64"/>
      <c r="B197" s="46">
        <v>1004</v>
      </c>
      <c r="C197" s="64"/>
      <c r="D197" s="65">
        <f>D41+D45+D46+D47+D62+D63</f>
        <v>342194.39999999997</v>
      </c>
      <c r="E197" s="65">
        <f>E41+E45+E46+E47+E62+E63</f>
        <v>342194.39999999997</v>
      </c>
      <c r="F197" s="65">
        <f>F41+F45+F46+F47+F62+F63</f>
        <v>342050.3</v>
      </c>
      <c r="G197" s="65"/>
    </row>
    <row r="198" spans="1:7" ht="15.75" hidden="1" outlineLevel="1" x14ac:dyDescent="0.25">
      <c r="A198" s="64"/>
      <c r="B198" s="46">
        <v>1006</v>
      </c>
      <c r="C198" s="64"/>
      <c r="D198" s="65">
        <f>D42+D43+D66</f>
        <v>46730</v>
      </c>
      <c r="E198" s="65">
        <f>E42+E43+E66</f>
        <v>46730</v>
      </c>
      <c r="F198" s="65">
        <f>F42+F43+F66</f>
        <v>46373.4</v>
      </c>
      <c r="G198" s="65"/>
    </row>
    <row r="199" spans="1:7" s="66" customFormat="1" ht="15.75" hidden="1" outlineLevel="1" x14ac:dyDescent="0.25">
      <c r="A199" s="61"/>
      <c r="B199" s="62" t="s">
        <v>78</v>
      </c>
      <c r="C199" s="61"/>
      <c r="D199" s="63">
        <f>D200</f>
        <v>6943.5999999999995</v>
      </c>
      <c r="E199" s="63">
        <f>E200</f>
        <v>6943.5999999999995</v>
      </c>
      <c r="F199" s="63">
        <f>F200</f>
        <v>3539.3</v>
      </c>
      <c r="G199" s="63"/>
    </row>
    <row r="200" spans="1:7" ht="15.75" hidden="1" outlineLevel="1" x14ac:dyDescent="0.25">
      <c r="A200" s="64"/>
      <c r="B200" s="46">
        <v>1101</v>
      </c>
      <c r="C200" s="64"/>
      <c r="D200" s="65">
        <f>D27+D163+D96</f>
        <v>6943.5999999999995</v>
      </c>
      <c r="E200" s="65">
        <f>E27+E163+E96</f>
        <v>6943.5999999999995</v>
      </c>
      <c r="F200" s="65">
        <f>F27+F163+F96</f>
        <v>3539.3</v>
      </c>
      <c r="G200" s="65"/>
    </row>
    <row r="201" spans="1:7" hidden="1" outlineLevel="1" x14ac:dyDescent="0.25">
      <c r="A201" s="68"/>
      <c r="B201" s="68"/>
      <c r="C201" s="68"/>
      <c r="D201" s="68"/>
      <c r="E201" s="68"/>
      <c r="F201" s="68"/>
      <c r="G201" s="68"/>
    </row>
    <row r="202" spans="1:7" collapsed="1" x14ac:dyDescent="0.25"/>
  </sheetData>
  <mergeCells count="6">
    <mergeCell ref="A8:G8"/>
    <mergeCell ref="A9:G9"/>
    <mergeCell ref="D1:G1"/>
    <mergeCell ref="D2:G2"/>
    <mergeCell ref="D3:G3"/>
    <mergeCell ref="D4:G4"/>
  </mergeCells>
  <pageMargins left="1.1811023622047245" right="0.39370078740157483" top="0.78740157480314965" bottom="0.78740157480314965" header="0.51181102362204722" footer="0.31496062992125984"/>
  <pageSetup paperSize="9" scale="75" fitToHeight="0" orientation="portrait" r:id="rId1"/>
  <headerFooter differentFirst="1">
    <oddHeader>&amp;C&amp;"Times New Roman,обычный"&amp;14&amp;P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за 2017 год </vt:lpstr>
    </vt:vector>
  </TitlesOfParts>
  <Company>Администрация МО город Краснодар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Скрынникова Жанна Алексеевна</dc:creator>
  <cp:lastModifiedBy>Кужель Евгения Николаевна</cp:lastModifiedBy>
  <cp:lastPrinted>2018-04-12T08:52:33Z</cp:lastPrinted>
  <dcterms:created xsi:type="dcterms:W3CDTF">2016-10-27T14:04:24Z</dcterms:created>
  <dcterms:modified xsi:type="dcterms:W3CDTF">2018-05-25T08:58:29Z</dcterms:modified>
</cp:coreProperties>
</file>