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за 2018 год\Жанна ОТЧЁТ ЗА 2018 ГОД\"/>
    </mc:Choice>
  </mc:AlternateContent>
  <bookViews>
    <workbookView xWindow="0" yWindow="0" windowWidth="14370" windowHeight="7515"/>
  </bookViews>
  <sheets>
    <sheet name="отчёт за 2018 год" sheetId="2" r:id="rId1"/>
  </sheets>
  <definedNames>
    <definedName name="_xlnm._FilterDatabase" localSheetId="0" hidden="1">'отчёт за 2018 год'!$A$14:$G$184</definedName>
    <definedName name="_xlnm.Print_Titles" localSheetId="0">'отчёт за 2018 год'!$14:$14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G27" i="2"/>
  <c r="G28" i="2"/>
  <c r="G33" i="2"/>
  <c r="G34" i="2"/>
  <c r="G37" i="2"/>
  <c r="G38" i="2"/>
  <c r="G39" i="2"/>
  <c r="G42" i="2"/>
  <c r="G43" i="2"/>
  <c r="G44" i="2"/>
  <c r="G45" i="2"/>
  <c r="G46" i="2"/>
  <c r="G47" i="2"/>
  <c r="G50" i="2"/>
  <c r="G51" i="2"/>
  <c r="G52" i="2"/>
  <c r="G53" i="2"/>
  <c r="G56" i="2"/>
  <c r="G57" i="2"/>
  <c r="G58" i="2"/>
  <c r="G59" i="2"/>
  <c r="G60" i="2"/>
  <c r="G61" i="2"/>
  <c r="G62" i="2"/>
  <c r="G63" i="2"/>
  <c r="G64" i="2"/>
  <c r="G67" i="2"/>
  <c r="G68" i="2"/>
  <c r="G69" i="2"/>
  <c r="G70" i="2"/>
  <c r="G71" i="2"/>
  <c r="G74" i="2"/>
  <c r="G75" i="2"/>
  <c r="G76" i="2"/>
  <c r="G77" i="2"/>
  <c r="G78" i="2"/>
  <c r="G79" i="2"/>
  <c r="G80" i="2"/>
  <c r="G81" i="2"/>
  <c r="G84" i="2"/>
  <c r="G85" i="2"/>
  <c r="G86" i="2"/>
  <c r="G89" i="2"/>
  <c r="G90" i="2"/>
  <c r="G91" i="2"/>
  <c r="G92" i="2"/>
  <c r="G95" i="2"/>
  <c r="G96" i="2"/>
  <c r="G99" i="2"/>
  <c r="G100" i="2"/>
  <c r="G101" i="2"/>
  <c r="G102" i="2"/>
  <c r="G103" i="2"/>
  <c r="G104" i="2"/>
  <c r="G107" i="2"/>
  <c r="G108" i="2"/>
  <c r="G109" i="2"/>
  <c r="G110" i="2"/>
  <c r="G113" i="2"/>
  <c r="G114" i="2"/>
  <c r="G117" i="2"/>
  <c r="G118" i="2"/>
  <c r="G119" i="2"/>
  <c r="G120" i="2"/>
  <c r="G121" i="2"/>
  <c r="G122" i="2"/>
  <c r="G123" i="2"/>
  <c r="G124" i="2"/>
  <c r="G127" i="2"/>
  <c r="G128" i="2"/>
  <c r="G131" i="2"/>
  <c r="G132" i="2"/>
  <c r="G133" i="2"/>
  <c r="G136" i="2"/>
  <c r="G137" i="2"/>
  <c r="G140" i="2"/>
  <c r="G141" i="2"/>
  <c r="G144" i="2"/>
  <c r="G145" i="2"/>
  <c r="G146" i="2"/>
  <c r="G147" i="2"/>
  <c r="G150" i="2"/>
  <c r="G151" i="2"/>
  <c r="G156" i="2"/>
  <c r="G157" i="2"/>
  <c r="G160" i="2"/>
  <c r="G161" i="2"/>
  <c r="G164" i="2"/>
  <c r="G165" i="2"/>
  <c r="G166" i="2"/>
  <c r="G169" i="2"/>
  <c r="G170" i="2"/>
  <c r="G171" i="2"/>
  <c r="G172" i="2"/>
  <c r="G173" i="2"/>
  <c r="G174" i="2"/>
  <c r="G175" i="2"/>
  <c r="G176" i="2"/>
  <c r="G177" i="2"/>
  <c r="G182" i="2"/>
  <c r="G183" i="2"/>
  <c r="G20" i="2"/>
  <c r="G21" i="2"/>
  <c r="G22" i="2"/>
  <c r="G23" i="2"/>
  <c r="G19" i="2"/>
  <c r="F224" i="2" l="1"/>
  <c r="F223" i="2" s="1"/>
  <c r="E224" i="2"/>
  <c r="E223" i="2" s="1"/>
  <c r="D224" i="2"/>
  <c r="D223" i="2"/>
  <c r="F222" i="2"/>
  <c r="F221" i="2" s="1"/>
  <c r="E222" i="2"/>
  <c r="E221" i="2" s="1"/>
  <c r="D222" i="2"/>
  <c r="D221" i="2"/>
  <c r="F220" i="2"/>
  <c r="E220" i="2"/>
  <c r="D220" i="2"/>
  <c r="F219" i="2"/>
  <c r="E219" i="2"/>
  <c r="D219" i="2"/>
  <c r="F216" i="2"/>
  <c r="E216" i="2"/>
  <c r="D216" i="2"/>
  <c r="F215" i="2"/>
  <c r="E215" i="2"/>
  <c r="D215" i="2"/>
  <c r="F214" i="2"/>
  <c r="E214" i="2"/>
  <c r="D214" i="2"/>
  <c r="F213" i="2"/>
  <c r="E213" i="2"/>
  <c r="D213" i="2"/>
  <c r="F209" i="2"/>
  <c r="E209" i="2"/>
  <c r="D209" i="2"/>
  <c r="F208" i="2"/>
  <c r="E208" i="2"/>
  <c r="D208" i="2"/>
  <c r="F207" i="2"/>
  <c r="E207" i="2"/>
  <c r="D207" i="2"/>
  <c r="F206" i="2"/>
  <c r="E206" i="2"/>
  <c r="D206" i="2"/>
  <c r="F201" i="2"/>
  <c r="E201" i="2"/>
  <c r="D201" i="2"/>
  <c r="F200" i="2"/>
  <c r="E200" i="2"/>
  <c r="D200" i="2"/>
  <c r="F198" i="2"/>
  <c r="E198" i="2"/>
  <c r="D198" i="2"/>
  <c r="F196" i="2"/>
  <c r="E196" i="2"/>
  <c r="D196" i="2"/>
  <c r="F195" i="2"/>
  <c r="E195" i="2"/>
  <c r="D195" i="2"/>
  <c r="F193" i="2"/>
  <c r="F192" i="2" s="1"/>
  <c r="E193" i="2"/>
  <c r="E192" i="2" s="1"/>
  <c r="D193" i="2"/>
  <c r="D192" i="2" s="1"/>
  <c r="F190" i="2"/>
  <c r="E190" i="2"/>
  <c r="D190" i="2"/>
  <c r="F189" i="2"/>
  <c r="E189" i="2"/>
  <c r="D189" i="2"/>
  <c r="F180" i="2"/>
  <c r="E180" i="2"/>
  <c r="E178" i="2" s="1"/>
  <c r="D180" i="2"/>
  <c r="D197" i="2" s="1"/>
  <c r="F167" i="2"/>
  <c r="E167" i="2"/>
  <c r="D167" i="2"/>
  <c r="F162" i="2"/>
  <c r="E162" i="2"/>
  <c r="D162" i="2"/>
  <c r="F158" i="2"/>
  <c r="E158" i="2"/>
  <c r="E205" i="2" s="1"/>
  <c r="D158" i="2"/>
  <c r="D205" i="2" s="1"/>
  <c r="F154" i="2"/>
  <c r="E154" i="2"/>
  <c r="D154" i="2"/>
  <c r="F148" i="2"/>
  <c r="E148" i="2"/>
  <c r="E202" i="2" s="1"/>
  <c r="D148" i="2"/>
  <c r="D202" i="2" s="1"/>
  <c r="F142" i="2"/>
  <c r="E142" i="2"/>
  <c r="D142" i="2"/>
  <c r="F138" i="2"/>
  <c r="E138" i="2"/>
  <c r="E218" i="2" s="1"/>
  <c r="E217" i="2" s="1"/>
  <c r="D138" i="2"/>
  <c r="D218" i="2" s="1"/>
  <c r="F134" i="2"/>
  <c r="E134" i="2"/>
  <c r="D134" i="2"/>
  <c r="F129" i="2"/>
  <c r="E129" i="2"/>
  <c r="D129" i="2"/>
  <c r="F125" i="2"/>
  <c r="E125" i="2"/>
  <c r="D125" i="2"/>
  <c r="F115" i="2"/>
  <c r="G115" i="2" s="1"/>
  <c r="E115" i="2"/>
  <c r="D115" i="2"/>
  <c r="F111" i="2"/>
  <c r="E111" i="2"/>
  <c r="D111" i="2"/>
  <c r="F97" i="2"/>
  <c r="E97" i="2"/>
  <c r="D97" i="2"/>
  <c r="F93" i="2"/>
  <c r="E93" i="2"/>
  <c r="D93" i="2"/>
  <c r="F87" i="2"/>
  <c r="G87" i="2" s="1"/>
  <c r="E87" i="2"/>
  <c r="D87" i="2"/>
  <c r="F82" i="2"/>
  <c r="E82" i="2"/>
  <c r="D82" i="2"/>
  <c r="F72" i="2"/>
  <c r="E72" i="2"/>
  <c r="D72" i="2"/>
  <c r="F65" i="2"/>
  <c r="E65" i="2"/>
  <c r="D65" i="2"/>
  <c r="F54" i="2"/>
  <c r="G54" i="2" s="1"/>
  <c r="E54" i="2"/>
  <c r="D54" i="2"/>
  <c r="F48" i="2"/>
  <c r="E48" i="2"/>
  <c r="D48" i="2"/>
  <c r="F40" i="2"/>
  <c r="E40" i="2"/>
  <c r="D40" i="2"/>
  <c r="F35" i="2"/>
  <c r="E35" i="2"/>
  <c r="D35" i="2"/>
  <c r="F31" i="2"/>
  <c r="G31" i="2" s="1"/>
  <c r="E31" i="2"/>
  <c r="D31" i="2"/>
  <c r="F24" i="2"/>
  <c r="E24" i="2"/>
  <c r="E191" i="2" s="1"/>
  <c r="D24" i="2"/>
  <c r="D191" i="2" s="1"/>
  <c r="F17" i="2"/>
  <c r="E17" i="2"/>
  <c r="D17" i="2"/>
  <c r="F218" i="2" l="1"/>
  <c r="G138" i="2"/>
  <c r="F191" i="2"/>
  <c r="G24" i="2"/>
  <c r="G82" i="2"/>
  <c r="G40" i="2"/>
  <c r="G72" i="2"/>
  <c r="G97" i="2"/>
  <c r="G129" i="2"/>
  <c r="F202" i="2"/>
  <c r="G148" i="2"/>
  <c r="G167" i="2"/>
  <c r="F205" i="2"/>
  <c r="G158" i="2"/>
  <c r="E15" i="2"/>
  <c r="G48" i="2"/>
  <c r="G111" i="2"/>
  <c r="G134" i="2"/>
  <c r="F204" i="2"/>
  <c r="F203" i="2" s="1"/>
  <c r="G154" i="2"/>
  <c r="F178" i="2"/>
  <c r="G178" i="2" s="1"/>
  <c r="G180" i="2"/>
  <c r="G17" i="2"/>
  <c r="G35" i="2"/>
  <c r="G65" i="2"/>
  <c r="G93" i="2"/>
  <c r="G125" i="2"/>
  <c r="G142" i="2"/>
  <c r="G162" i="2"/>
  <c r="D15" i="2"/>
  <c r="E152" i="2"/>
  <c r="E105" i="2" s="1"/>
  <c r="E184" i="2" s="1"/>
  <c r="E204" i="2"/>
  <c r="E203" i="2" s="1"/>
  <c r="E29" i="2"/>
  <c r="D211" i="2"/>
  <c r="D210" i="2" s="1"/>
  <c r="F211" i="2"/>
  <c r="F210" i="2" s="1"/>
  <c r="D29" i="2"/>
  <c r="E211" i="2"/>
  <c r="E210" i="2" s="1"/>
  <c r="D178" i="2"/>
  <c r="F188" i="2"/>
  <c r="D199" i="2"/>
  <c r="D152" i="2"/>
  <c r="D105" i="2" s="1"/>
  <c r="F197" i="2"/>
  <c r="D212" i="2"/>
  <c r="F15" i="2"/>
  <c r="G15" i="2" s="1"/>
  <c r="D188" i="2"/>
  <c r="D194" i="2"/>
  <c r="E199" i="2"/>
  <c r="D217" i="2"/>
  <c r="F194" i="2"/>
  <c r="E212" i="2"/>
  <c r="F217" i="2"/>
  <c r="F29" i="2"/>
  <c r="G29" i="2" s="1"/>
  <c r="F212" i="2"/>
  <c r="F199" i="2"/>
  <c r="E188" i="2"/>
  <c r="F152" i="2"/>
  <c r="E197" i="2"/>
  <c r="E194" i="2" s="1"/>
  <c r="D204" i="2"/>
  <c r="D203" i="2" s="1"/>
  <c r="F105" i="2" l="1"/>
  <c r="G105" i="2" s="1"/>
  <c r="G152" i="2"/>
  <c r="D184" i="2"/>
  <c r="D187" i="2"/>
  <c r="D186" i="2" s="1"/>
  <c r="F184" i="2"/>
  <c r="G184" i="2" s="1"/>
  <c r="F187" i="2"/>
  <c r="E187" i="2"/>
  <c r="E186" i="2" s="1"/>
  <c r="F186" i="2" l="1"/>
</calcChain>
</file>

<file path=xl/sharedStrings.xml><?xml version="1.0" encoding="utf-8"?>
<sst xmlns="http://schemas.openxmlformats.org/spreadsheetml/2006/main" count="326" uniqueCount="206">
  <si>
    <t>№ п/п</t>
  </si>
  <si>
    <t>Код</t>
  </si>
  <si>
    <t>Наименование</t>
  </si>
  <si>
    <t>1.</t>
  </si>
  <si>
    <t/>
  </si>
  <si>
    <t>в том числе:</t>
  </si>
  <si>
    <t>Субвенции на осуществление отдельных государственных полномочий по образованию и организации деятельности административных комиссий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</si>
  <si>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</si>
  <si>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организаций коммунального комплекса</t>
  </si>
  <si>
    <t>Субвенции на осуществление отдельных государственных полномочий по поддержке сельскохозяйственного производства в Краснодарском крае</t>
  </si>
  <si>
    <t>Стационарная медицинская помощь</t>
  </si>
  <si>
    <t>Амбулаторная помощь</t>
  </si>
  <si>
    <t>Скорая медицинская помощь</t>
  </si>
  <si>
    <t>Другие вопросы в области здравоохранения</t>
  </si>
  <si>
    <t>Общее образование</t>
  </si>
  <si>
    <t>Физическая культура</t>
  </si>
  <si>
    <t>Субвенции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</si>
  <si>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Дополнительное образование детей</t>
  </si>
  <si>
    <t>Субвенции на 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</si>
  <si>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2.</t>
  </si>
  <si>
    <t>2.1.</t>
  </si>
  <si>
    <t>РАСХОДЫ</t>
  </si>
  <si>
    <t>Субвенции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</si>
  <si>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Дошкольное образование</t>
  </si>
  <si>
    <t>0100</t>
  </si>
  <si>
    <t>0104</t>
  </si>
  <si>
    <t>0300</t>
  </si>
  <si>
    <t>0309</t>
  </si>
  <si>
    <t>0400</t>
  </si>
  <si>
    <t>0405</t>
  </si>
  <si>
    <t>0500</t>
  </si>
  <si>
    <t>0501</t>
  </si>
  <si>
    <t>0700</t>
  </si>
  <si>
    <t>0701</t>
  </si>
  <si>
    <t>0702</t>
  </si>
  <si>
    <t>0703</t>
  </si>
  <si>
    <t>0707</t>
  </si>
  <si>
    <t>0900</t>
  </si>
  <si>
    <t>0901</t>
  </si>
  <si>
    <t>0902</t>
  </si>
  <si>
    <t>0904</t>
  </si>
  <si>
    <t>0909</t>
  </si>
  <si>
    <t>1000</t>
  </si>
  <si>
    <t>1100</t>
  </si>
  <si>
    <t>0709</t>
  </si>
  <si>
    <t>Другие вопросы в области образования</t>
  </si>
  <si>
    <t>Субвенции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</si>
  <si>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Субвенции на 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</si>
  <si>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</si>
  <si>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</si>
  <si>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Субвенции  на 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</si>
  <si>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Субвенции на 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препаратами и медицинскими изделиями, кроме групп населения, получающих инсулины, таблетированные сахароснижающие препараты, средства самоконтроля и диагностические средства, либо перенёсших пересадки органов и тканей, получающих иммунодепрессанты, – всего,</t>
  </si>
  <si>
    <t>Субвенции на осуществление отдельных государственных полномочий по предоставлению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и технологических случаях зубопротезирования – всего,</t>
  </si>
  <si>
    <t>Субвенции на осуществление отдельных государственных полномочий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 – всего,</t>
  </si>
  <si>
    <t>Субвенции на осуществление отдельных государственных полномочий по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(за исключением медицинской помощи, оказываемой в федеральных медицинских организациях, перечень которых утверждается уполномоченным Правительством Российской Федерации федеральным органом исполнительной власти, и медицинской помощи, оказываемой в специализированных кожно-венерологических, противотуберкулёзных, наркологических, онкологических диспансерах и других специализированных медицинских организациях) в Краснодарском крае – всего,</t>
  </si>
  <si>
    <t>Субвенции на 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</t>
  </si>
  <si>
    <t>Субвенции на осуществление отдельных государственных полномочий по реализации в медицинских организациях, подведомственных органам местного самоуправления в Краснодарском крае, мероприятий по профилактике терроризма в Краснодарском крае – всего,</t>
  </si>
  <si>
    <t>Субвенции на осуществление отдельных государственных полномочий по выплате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</si>
  <si>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Субсидии на реализацию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крае, и по организации отдыха детей в профильных лагерях, организованных муниципальными образовательными организациями, осуществля-ющими организацию отдыха и оздоровления обучающихся в каникулярное время с дневным пребыванием с обязательной организацией их питания</t>
  </si>
  <si>
    <t>Субвенции на осуществление государственных полномочий 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– всего,</t>
  </si>
  <si>
    <t>Субвенции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</si>
  <si>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Субвенции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</si>
  <si>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Субвенции на 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</si>
  <si>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0409</t>
  </si>
  <si>
    <t>2.2.</t>
  </si>
  <si>
    <t>Субсидии на строительство (реконструкцию) автомобильных дорог общего пользования местного значения</t>
  </si>
  <si>
    <t>Субвенции на осуществление отдельных государственных полномочий Краснодарского края по организации оздоровления и отдыха детей</t>
  </si>
  <si>
    <t>0408</t>
  </si>
  <si>
    <t>2.3.</t>
  </si>
  <si>
    <t>Субсидии на реализацию мероприятий по подготовке и организации проведения Кубка конфедераций ФИФА 2017 года и чемпионата мира по футболу ФИФА 2018 года</t>
  </si>
  <si>
    <t>2.4.</t>
  </si>
  <si>
    <t>Субсидии на повышение оплаты труда работников муниципальных учреждений Краснодарского края</t>
  </si>
  <si>
    <t>Субвенции по финансовому обеспечению получения образования  в частных дошкольных и общеобразовательных организациях – всего,</t>
  </si>
  <si>
    <t>0800</t>
  </si>
  <si>
    <t>0801</t>
  </si>
  <si>
    <t>Охрана семьи и детства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</si>
  <si>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</si>
  <si>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</si>
  <si>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2.5.</t>
  </si>
  <si>
    <t>0105</t>
  </si>
  <si>
    <t>3.</t>
  </si>
  <si>
    <t>в том числе за счёт:</t>
  </si>
  <si>
    <t xml:space="preserve">средств федерального бюджета </t>
  </si>
  <si>
    <t>средств краевого бюджета</t>
  </si>
  <si>
    <t>3.1.</t>
  </si>
  <si>
    <t>2.6.</t>
  </si>
  <si>
    <t>Субвенции на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единого государственного экзамена, компенсации за работу по подготовке и проведению единого государственного экзамена  – всего,</t>
  </si>
  <si>
    <t>2.7.</t>
  </si>
  <si>
    <t>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– всего,</t>
  </si>
  <si>
    <t>Субвенции на осуществление отдельных государственных полномочий по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</si>
  <si>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2.8.</t>
  </si>
  <si>
    <t>Транспорт</t>
  </si>
  <si>
    <t>Дорожное хозяйство (дорожные фонды)</t>
  </si>
  <si>
    <t>2.9.</t>
  </si>
  <si>
    <t>4.</t>
  </si>
  <si>
    <t>4.1.</t>
  </si>
  <si>
    <t>0113</t>
  </si>
  <si>
    <t>Защита населения и территории от чрезвычайных ситуаций природного и техногенного характера, гражданская оборона</t>
  </si>
  <si>
    <t>Жилищное хозяйство</t>
  </si>
  <si>
    <t>Благоустройство</t>
  </si>
  <si>
    <t>Культура</t>
  </si>
  <si>
    <t>0503</t>
  </si>
  <si>
    <t xml:space="preserve">Расходы за счёт субвенций местным бюджетам – всего, </t>
  </si>
  <si>
    <t>Профессиональная подготовка, переподготовка и повышение квалификации</t>
  </si>
  <si>
    <t>Субсидии на укрепление материально-технической базы, техническое оснащение муниципальных учреждений культуры</t>
  </si>
  <si>
    <t>2.10.</t>
  </si>
  <si>
    <t>0705</t>
  </si>
  <si>
    <t>2.11.</t>
  </si>
  <si>
    <t>Молодёжная политика</t>
  </si>
  <si>
    <t>2.12.</t>
  </si>
  <si>
    <t>2.13.</t>
  </si>
  <si>
    <t>Субсидии на водоотведение населённых пунктов</t>
  </si>
  <si>
    <t>2.14.</t>
  </si>
  <si>
    <t>Субсидии на капитальный ремонт и ремонт автомобильных дорог общего пользования местного значения</t>
  </si>
  <si>
    <t>Субсидии на дополнительную помощь местным бюджетам для решения социально значимых вопросов – всего,</t>
  </si>
  <si>
    <r>
      <t xml:space="preserve">Субсидии на реализацию мероприятий государственной программы Краснодарского края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Развитие образования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– всего,</t>
    </r>
  </si>
  <si>
    <t>Субсидия на поддержку отрасли культуры – всего,</t>
  </si>
  <si>
    <t>Субсидии на поддержку творческой деятельности и техническое оснащение детских и кукольных театров – всего,</t>
  </si>
  <si>
    <t xml:space="preserve">Иные межбюджетные трансферты на финансовое обеспечение дорожной деятельности – всего, </t>
  </si>
  <si>
    <t>Дотации на поддержку мер по обеспечению сбалансированности местных бюджетов – всего,</t>
  </si>
  <si>
    <t>Субсидии на мероприятия государственной программы Краснодарского края «Доступная среда» – всего,</t>
  </si>
  <si>
    <t xml:space="preserve">Расходы за счёт субсидий местным бюджетам – всего, </t>
  </si>
  <si>
    <t xml:space="preserve">Расходы за счёт иных межбюджетных трансфертов – всего, </t>
  </si>
  <si>
    <t>0502</t>
  </si>
  <si>
    <t>2.15.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</si>
  <si>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 – всего,</t>
  </si>
  <si>
    <t>Субвенции на 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</si>
  <si>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2.16.</t>
  </si>
  <si>
    <t>Субсидии на мероприятия по стимулированию программ развития жилищного строительства субъектов Российской Федерации – всего,</t>
  </si>
  <si>
    <t>Дошкольное образование – всего,</t>
  </si>
  <si>
    <t>Общее образование – всего,</t>
  </si>
  <si>
    <t>2.17.</t>
  </si>
  <si>
    <t>2.18.</t>
  </si>
  <si>
    <t>Субсидии на содержание автомобильных дорог общего пользования местного значения городских округов</t>
  </si>
  <si>
    <t>2.19.</t>
  </si>
  <si>
    <t>2.20.</t>
  </si>
  <si>
    <t>Субсидии на повышение квалификации работников муниципальных учреждений здравоохранения</t>
  </si>
  <si>
    <t>2.21.</t>
  </si>
  <si>
    <t>2.22.</t>
  </si>
  <si>
    <t>2.23.</t>
  </si>
  <si>
    <t>2.24.</t>
  </si>
  <si>
    <t>2.25.</t>
  </si>
  <si>
    <t>2.26.</t>
  </si>
  <si>
    <t xml:space="preserve">Субсидии на приобретение спортивно-технологического оборудования, инвентаря и экипировки для физкультурно- спортивных организаций отрасли «Физическая культура и спорт», осуществляющих спортивную подготовку по базовым видам спорта </t>
  </si>
  <si>
    <t xml:space="preserve">Субсидии на создание условий для предоставления транспортных услуг населению и организацию транспортного обслуживания населения в границах муниципального образования </t>
  </si>
  <si>
    <t>Субсидии на профилактику терроризма</t>
  </si>
  <si>
    <t>Субсидии на осуществление мероприятий по предупреждению детского дорожно-транспортного травматизма</t>
  </si>
  <si>
    <t>Субсидии на подготовку изменений в генеральные планы городских округов Краснодарского края</t>
  </si>
  <si>
    <t>0412</t>
  </si>
  <si>
    <t>Субсидии на 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</t>
  </si>
  <si>
    <t>Субсидии на реализацию мероприятий по обеспечению жильём молодых семей – всего,</t>
  </si>
  <si>
    <t>2.27.</t>
  </si>
  <si>
    <t>2.28.</t>
  </si>
  <si>
    <t>2.29.</t>
  </si>
  <si>
    <t>2.30.</t>
  </si>
  <si>
    <t>2.31.</t>
  </si>
  <si>
    <t>2.32.</t>
  </si>
  <si>
    <t>2.33.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</si>
  <si>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</si>
  <si>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</si>
  <si>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</si>
  <si>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</si>
  <si>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</si>
  <si>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</si>
  <si>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</si>
  <si>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</si>
  <si>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</si>
  <si>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</si>
  <si>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</si>
  <si>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</si>
  <si>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</si>
  <si>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</si>
  <si>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</si>
  <si>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</si>
  <si>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</si>
  <si>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</si>
  <si>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</si>
  <si>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</si>
  <si>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</si>
  <si>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</si>
  <si>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</si>
  <si>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</si>
  <si>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</si>
  <si>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1.1.</t>
  </si>
  <si>
    <t>Субсидии на развитие общественной инфраструктуры муници-пального значения – всего,</t>
  </si>
  <si>
    <t>1.2.</t>
  </si>
  <si>
    <t>Прочие межбюджетные трансферты общего характера</t>
  </si>
  <si>
    <t>1400</t>
  </si>
  <si>
    <t>Расходы за счёт дотаций местным бюджетам – всего,</t>
  </si>
  <si>
    <t>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образования, – всего,</t>
  </si>
  <si>
    <t>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края, – всего,</t>
  </si>
  <si>
    <t>Субсидии на строительство (реконструкцию) объектов социальной инфраструктуры в рамках реализации проектов по развитию территорий, предусматривающих строительство жилья, – всего,</t>
  </si>
  <si>
    <t>Субсидии на организацию благоустройства территории муниципального образования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 – всего,</t>
  </si>
  <si>
    <t>Уточнённая сводная бюджетная роспись на 2018 год, тыс.рублей</t>
  </si>
  <si>
    <t>Исполнено за 2018 год, тыс.рублей</t>
  </si>
  <si>
    <t>Краснодара</t>
  </si>
  <si>
    <t>от _____________ № ________</t>
  </si>
  <si>
    <t xml:space="preserve">к решению городской Думы </t>
  </si>
  <si>
    <t>Другие общегосударственные вопросы</t>
  </si>
  <si>
    <t>Другие вопросы в области национальной экономики</t>
  </si>
  <si>
    <t>Утверждено на 2018 год 
по решению городской Думы Краснодара 
от 14.12.2017 
№ 45 п.3, тыс.рублей</t>
  </si>
  <si>
    <t>ПРИЛОЖЕНИЕ № 10</t>
  </si>
  <si>
    <t>Процент исполне-ния к уточнён-ной сводной бюджет-ной росписи на 2018 год, %</t>
  </si>
  <si>
    <t>Всего расходов за счёт средств, переданных из краевого бюджета в 2018 году</t>
  </si>
  <si>
    <t>за счёт средств, переданных из краевого бюджета в 2018 году 
в соответствии с Законом Краснодарского края «О краевом бюджете                                                                                                                                                                                                                                                             на 2018 год и на плановый период 2019 и 2020 годов»</t>
  </si>
  <si>
    <t>Дотации за достижение наилучших результатов по привлечению инвестиций и увеличению налогового потенциала муниципальных образований Краснодарского края – всего,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</si>
</sst>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#,##0.0"/>
    <numFmt numFmtId="166" formatCode="#,##0.0;\-#,##0.0;\-"/>
  </numFmts>
  <fonts count="19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top"/>
      <protection hidden="1"/>
    </xf>
    <xf numFmtId="164" fontId="2" fillId="0" borderId="5" xfId="1" applyNumberFormat="1" applyFont="1" applyFill="1" applyBorder="1" applyAlignment="1" applyProtection="1">
      <alignment horizontal="center" vertical="justify"/>
      <protection hidden="1"/>
    </xf>
    <xf numFmtId="164" fontId="4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0" fillId="0" borderId="0" xfId="0" applyFill="1"/>
    <xf numFmtId="49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0" fontId="2" fillId="0" borderId="7" xfId="1" applyNumberFormat="1" applyFont="1" applyFill="1" applyBorder="1" applyAlignment="1" applyProtection="1">
      <alignment horizontal="center" vertical="justify"/>
      <protection hidden="1"/>
    </xf>
    <xf numFmtId="0" fontId="2" fillId="0" borderId="5" xfId="1" applyNumberFormat="1" applyFont="1" applyFill="1" applyBorder="1" applyAlignment="1" applyProtection="1">
      <alignment horizontal="justify" wrapText="1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4" fillId="0" borderId="5" xfId="1" applyNumberFormat="1" applyFont="1" applyFill="1" applyBorder="1" applyAlignment="1" applyProtection="1">
      <alignment horizontal="justify" wrapText="1"/>
      <protection hidden="1"/>
    </xf>
    <xf numFmtId="0" fontId="4" fillId="0" borderId="7" xfId="1" applyNumberFormat="1" applyFont="1" applyFill="1" applyBorder="1" applyAlignment="1" applyProtection="1">
      <alignment horizontal="justify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13" fillId="0" borderId="5" xfId="0" applyFont="1" applyFill="1" applyBorder="1" applyAlignment="1">
      <alignment horizontal="justify" wrapText="1"/>
    </xf>
    <xf numFmtId="0" fontId="3" fillId="0" borderId="5" xfId="0" applyFont="1" applyFill="1" applyBorder="1" applyAlignment="1">
      <alignment horizontal="justify" wrapText="1"/>
    </xf>
    <xf numFmtId="0" fontId="13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4" fillId="0" borderId="4" xfId="1" applyNumberFormat="1" applyFont="1" applyFill="1" applyBorder="1" applyAlignment="1" applyProtection="1">
      <alignment horizontal="center" vertical="top"/>
      <protection hidden="1"/>
    </xf>
    <xf numFmtId="49" fontId="4" fillId="0" borderId="10" xfId="1" applyNumberFormat="1" applyFont="1" applyFill="1" applyBorder="1" applyAlignment="1" applyProtection="1">
      <alignment horizontal="center" vertical="justify"/>
      <protection hidden="1"/>
    </xf>
    <xf numFmtId="0" fontId="17" fillId="0" borderId="0" xfId="1" applyNumberFormat="1" applyFont="1" applyFill="1" applyAlignment="1" applyProtection="1">
      <alignment horizontal="left"/>
      <protection hidden="1"/>
    </xf>
    <xf numFmtId="0" fontId="18" fillId="0" borderId="0" xfId="1" applyNumberFormat="1" applyFont="1" applyFill="1" applyBorder="1" applyAlignment="1" applyProtection="1">
      <alignment horizontal="right"/>
      <protection hidden="1"/>
    </xf>
    <xf numFmtId="0" fontId="16" fillId="0" borderId="0" xfId="0" applyFont="1" applyFill="1"/>
    <xf numFmtId="0" fontId="11" fillId="0" borderId="0" xfId="0" applyFont="1" applyFill="1"/>
    <xf numFmtId="0" fontId="6" fillId="0" borderId="0" xfId="0" applyFont="1" applyFill="1"/>
    <xf numFmtId="0" fontId="3" fillId="0" borderId="3" xfId="1" applyFont="1" applyFill="1" applyBorder="1" applyAlignment="1" applyProtection="1">
      <alignment horizontal="center" vertical="center" wrapText="1"/>
      <protection hidden="1"/>
    </xf>
    <xf numFmtId="49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Fill="1" applyBorder="1" applyAlignment="1" applyProtection="1">
      <alignment horizontal="center" vertical="center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1" applyFont="1" applyFill="1" applyBorder="1" applyAlignment="1" applyProtection="1">
      <alignment horizontal="center" vertical="center" wrapText="1"/>
      <protection hidden="1"/>
    </xf>
    <xf numFmtId="49" fontId="13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1" applyFont="1" applyFill="1" applyBorder="1" applyAlignment="1" applyProtection="1">
      <alignment horizontal="left" vertical="center" wrapText="1"/>
      <protection hidden="1"/>
    </xf>
    <xf numFmtId="0" fontId="13" fillId="0" borderId="4" xfId="1" applyFont="1" applyFill="1" applyBorder="1" applyAlignment="1" applyProtection="1">
      <alignment horizontal="center" vertical="center" wrapText="1"/>
      <protection hidden="1"/>
    </xf>
    <xf numFmtId="49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>
      <alignment horizontal="center" vertical="justify"/>
    </xf>
    <xf numFmtId="164" fontId="2" fillId="0" borderId="5" xfId="0" applyNumberFormat="1" applyFont="1" applyFill="1" applyBorder="1" applyAlignment="1">
      <alignment horizontal="center" vertical="justify"/>
    </xf>
    <xf numFmtId="0" fontId="2" fillId="0" borderId="5" xfId="0" applyFont="1" applyFill="1" applyBorder="1" applyAlignment="1">
      <alignment horizontal="justify" wrapText="1"/>
    </xf>
    <xf numFmtId="0" fontId="2" fillId="0" borderId="5" xfId="0" applyFont="1" applyFill="1" applyBorder="1" applyAlignment="1">
      <alignment horizontal="center" vertical="justify"/>
    </xf>
    <xf numFmtId="0" fontId="8" fillId="0" borderId="0" xfId="0" applyFont="1" applyFill="1"/>
    <xf numFmtId="0" fontId="4" fillId="0" borderId="4" xfId="0" applyFont="1" applyFill="1" applyBorder="1" applyAlignment="1">
      <alignment horizontal="center" vertical="justify"/>
    </xf>
    <xf numFmtId="0" fontId="0" fillId="0" borderId="8" xfId="0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10" fillId="0" borderId="9" xfId="0" applyFont="1" applyFill="1" applyBorder="1"/>
    <xf numFmtId="165" fontId="10" fillId="0" borderId="9" xfId="0" applyNumberFormat="1" applyFont="1" applyFill="1" applyBorder="1"/>
    <xf numFmtId="0" fontId="10" fillId="0" borderId="0" xfId="0" applyFont="1" applyFill="1"/>
    <xf numFmtId="0" fontId="4" fillId="0" borderId="5" xfId="0" applyFont="1" applyFill="1" applyBorder="1"/>
    <xf numFmtId="49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/>
    <xf numFmtId="0" fontId="2" fillId="0" borderId="5" xfId="0" applyFont="1" applyFill="1" applyBorder="1"/>
    <xf numFmtId="165" fontId="2" fillId="0" borderId="5" xfId="0" applyNumberFormat="1" applyFont="1" applyFill="1" applyBorder="1"/>
    <xf numFmtId="0" fontId="9" fillId="0" borderId="0" xfId="0" applyFont="1" applyFill="1"/>
    <xf numFmtId="0" fontId="12" fillId="0" borderId="0" xfId="0" applyFont="1" applyFill="1"/>
    <xf numFmtId="49" fontId="2" fillId="0" borderId="5" xfId="0" applyNumberFormat="1" applyFont="1" applyFill="1" applyBorder="1" applyAlignment="1">
      <alignment horizontal="center" vertical="justify"/>
    </xf>
    <xf numFmtId="49" fontId="4" fillId="0" borderId="5" xfId="0" applyNumberFormat="1" applyFont="1" applyFill="1" applyBorder="1" applyAlignment="1">
      <alignment horizontal="center" vertical="justify"/>
    </xf>
    <xf numFmtId="0" fontId="2" fillId="0" borderId="10" xfId="0" applyFont="1" applyFill="1" applyBorder="1"/>
    <xf numFmtId="0" fontId="4" fillId="0" borderId="10" xfId="0" applyFont="1" applyFill="1" applyBorder="1"/>
    <xf numFmtId="165" fontId="4" fillId="0" borderId="10" xfId="0" applyNumberFormat="1" applyFont="1" applyFill="1" applyBorder="1"/>
    <xf numFmtId="0" fontId="0" fillId="0" borderId="10" xfId="0" applyFill="1" applyBorder="1"/>
    <xf numFmtId="0" fontId="8" fillId="0" borderId="10" xfId="0" applyFont="1" applyFill="1" applyBorder="1"/>
    <xf numFmtId="165" fontId="8" fillId="0" borderId="10" xfId="0" applyNumberFormat="1" applyFont="1" applyFill="1" applyBorder="1"/>
    <xf numFmtId="166" fontId="13" fillId="0" borderId="14" xfId="1" applyNumberFormat="1" applyFont="1" applyFill="1" applyBorder="1" applyAlignment="1" applyProtection="1">
      <alignment horizontal="right" vertical="center" wrapText="1"/>
      <protection hidden="1"/>
    </xf>
    <xf numFmtId="166" fontId="13" fillId="0" borderId="15" xfId="1" applyNumberFormat="1" applyFont="1" applyFill="1" applyBorder="1" applyAlignment="1" applyProtection="1">
      <alignment horizontal="right" vertical="center" wrapText="1"/>
      <protection hidden="1"/>
    </xf>
    <xf numFmtId="166" fontId="13" fillId="0" borderId="5" xfId="1" applyNumberFormat="1" applyFont="1" applyFill="1" applyBorder="1" applyAlignment="1" applyProtection="1">
      <alignment horizontal="right" vertical="center" wrapText="1"/>
      <protection hidden="1"/>
    </xf>
    <xf numFmtId="166" fontId="13" fillId="0" borderId="11" xfId="1" applyNumberFormat="1" applyFont="1" applyFill="1" applyBorder="1" applyAlignment="1" applyProtection="1">
      <alignment horizontal="right" vertical="center" wrapText="1"/>
      <protection hidden="1"/>
    </xf>
    <xf numFmtId="166" fontId="2" fillId="0" borderId="5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4" fillId="0" borderId="5" xfId="1" applyNumberFormat="1" applyFont="1" applyFill="1" applyBorder="1" applyAlignment="1" applyProtection="1">
      <protection hidden="1"/>
    </xf>
    <xf numFmtId="166" fontId="4" fillId="0" borderId="11" xfId="0" applyNumberFormat="1" applyFont="1" applyFill="1" applyBorder="1" applyAlignment="1">
      <alignment horizontal="right" wrapText="1"/>
    </xf>
    <xf numFmtId="166" fontId="2" fillId="0" borderId="5" xfId="1" applyNumberFormat="1" applyFont="1" applyFill="1" applyBorder="1" applyAlignment="1" applyProtection="1">
      <protection hidden="1"/>
    </xf>
    <xf numFmtId="166" fontId="8" fillId="0" borderId="5" xfId="0" applyNumberFormat="1" applyFont="1" applyFill="1" applyBorder="1"/>
    <xf numFmtId="166" fontId="4" fillId="0" borderId="5" xfId="0" applyNumberFormat="1" applyFont="1" applyFill="1" applyBorder="1" applyAlignment="1">
      <alignment horizontal="right" wrapText="1"/>
    </xf>
    <xf numFmtId="166" fontId="4" fillId="0" borderId="7" xfId="1" applyNumberFormat="1" applyFont="1" applyFill="1" applyBorder="1" applyAlignment="1" applyProtection="1">
      <protection hidden="1"/>
    </xf>
    <xf numFmtId="166" fontId="4" fillId="0" borderId="12" xfId="0" applyNumberFormat="1" applyFont="1" applyFill="1" applyBorder="1" applyAlignment="1">
      <alignment horizontal="right" wrapText="1"/>
    </xf>
    <xf numFmtId="0" fontId="15" fillId="0" borderId="0" xfId="1" applyNumberFormat="1" applyFont="1" applyFill="1" applyAlignment="1" applyProtection="1">
      <alignment horizontal="center" vertical="center" wrapText="1"/>
      <protection hidden="1"/>
    </xf>
    <xf numFmtId="0" fontId="17" fillId="0" borderId="0" xfId="1" applyNumberFormat="1" applyFont="1" applyFill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25"/>
  <sheetViews>
    <sheetView tabSelected="1" topLeftCell="A16" zoomScaleNormal="100" workbookViewId="0">
      <selection activeCell="I35" sqref="I35"/>
    </sheetView>
  </sheetViews>
  <sheetFormatPr defaultRowHeight="15" outlineLevelRow="1" x14ac:dyDescent="0.25"/>
  <cols>
    <col min="1" max="1" width="6.5703125" style="10" customWidth="1"/>
    <col min="2" max="2" width="6.28515625" style="10" customWidth="1"/>
    <col min="3" max="3" width="65" style="10" customWidth="1"/>
    <col min="4" max="6" width="14.7109375" style="10" customWidth="1"/>
    <col min="7" max="7" width="10.5703125" style="10" customWidth="1"/>
    <col min="8" max="16384" width="9.140625" style="10"/>
  </cols>
  <sheetData>
    <row r="1" spans="1:7" s="27" customFormat="1" ht="23.25" x14ac:dyDescent="0.35">
      <c r="C1" s="25"/>
      <c r="D1" s="80" t="s">
        <v>201</v>
      </c>
      <c r="E1" s="80"/>
      <c r="F1" s="80"/>
      <c r="G1" s="80"/>
    </row>
    <row r="2" spans="1:7" s="27" customFormat="1" ht="23.25" x14ac:dyDescent="0.35">
      <c r="C2" s="25"/>
      <c r="D2" s="80" t="s">
        <v>197</v>
      </c>
      <c r="E2" s="80"/>
      <c r="F2" s="80"/>
      <c r="G2" s="80"/>
    </row>
    <row r="3" spans="1:7" s="27" customFormat="1" ht="23.25" x14ac:dyDescent="0.35">
      <c r="C3" s="25"/>
      <c r="D3" s="80" t="s">
        <v>195</v>
      </c>
      <c r="E3" s="80"/>
      <c r="F3" s="80"/>
      <c r="G3" s="80"/>
    </row>
    <row r="4" spans="1:7" s="27" customFormat="1" ht="23.25" x14ac:dyDescent="0.35">
      <c r="C4" s="25"/>
      <c r="D4" s="80" t="s">
        <v>196</v>
      </c>
      <c r="E4" s="80"/>
      <c r="F4" s="80"/>
      <c r="G4" s="80"/>
    </row>
    <row r="5" spans="1:7" s="28" customFormat="1" ht="18.75" x14ac:dyDescent="0.3">
      <c r="A5" s="3"/>
      <c r="B5" s="3"/>
      <c r="C5" s="15"/>
      <c r="D5" s="15"/>
      <c r="E5" s="15"/>
      <c r="F5" s="15"/>
      <c r="G5" s="15"/>
    </row>
    <row r="6" spans="1:7" s="28" customFormat="1" ht="18.75" x14ac:dyDescent="0.3">
      <c r="A6" s="3"/>
      <c r="B6" s="3"/>
      <c r="C6" s="15"/>
      <c r="D6" s="15"/>
      <c r="E6" s="15"/>
      <c r="F6" s="15"/>
      <c r="G6" s="15"/>
    </row>
    <row r="7" spans="1:7" s="28" customFormat="1" ht="18.75" x14ac:dyDescent="0.3">
      <c r="A7" s="3"/>
      <c r="B7" s="3"/>
      <c r="C7" s="3"/>
      <c r="D7" s="3"/>
      <c r="E7" s="3"/>
      <c r="F7" s="3"/>
      <c r="G7" s="3"/>
    </row>
    <row r="8" spans="1:7" ht="22.5" customHeight="1" x14ac:dyDescent="0.25">
      <c r="A8" s="79" t="s">
        <v>21</v>
      </c>
      <c r="B8" s="79"/>
      <c r="C8" s="79"/>
      <c r="D8" s="79"/>
      <c r="E8" s="79"/>
      <c r="F8" s="79"/>
      <c r="G8" s="79"/>
    </row>
    <row r="9" spans="1:7" ht="69.75" customHeight="1" x14ac:dyDescent="0.25">
      <c r="A9" s="79" t="s">
        <v>204</v>
      </c>
      <c r="B9" s="79"/>
      <c r="C9" s="79"/>
      <c r="D9" s="79"/>
      <c r="E9" s="79"/>
      <c r="F9" s="79"/>
      <c r="G9" s="79"/>
    </row>
    <row r="10" spans="1:7" s="29" customFormat="1" ht="18.75" x14ac:dyDescent="0.3">
      <c r="A10" s="4"/>
      <c r="B10" s="4"/>
      <c r="C10" s="4"/>
      <c r="D10" s="4"/>
      <c r="E10" s="4"/>
      <c r="F10" s="4"/>
      <c r="G10" s="4"/>
    </row>
    <row r="11" spans="1:7" s="29" customFormat="1" ht="18.75" customHeight="1" x14ac:dyDescent="0.3">
      <c r="A11" s="3"/>
      <c r="B11" s="3"/>
      <c r="C11" s="3"/>
      <c r="D11" s="3"/>
      <c r="E11" s="3"/>
      <c r="F11" s="3"/>
      <c r="G11" s="3"/>
    </row>
    <row r="12" spans="1:7" ht="15" customHeight="1" x14ac:dyDescent="0.25">
      <c r="A12" s="1"/>
      <c r="B12" s="1"/>
      <c r="C12" s="2"/>
      <c r="D12" s="26"/>
      <c r="E12" s="18"/>
      <c r="F12" s="18"/>
      <c r="G12" s="18"/>
    </row>
    <row r="13" spans="1:7" ht="177.75" customHeight="1" x14ac:dyDescent="0.25">
      <c r="A13" s="30" t="s">
        <v>0</v>
      </c>
      <c r="B13" s="31" t="s">
        <v>1</v>
      </c>
      <c r="C13" s="30" t="s">
        <v>2</v>
      </c>
      <c r="D13" s="32" t="s">
        <v>200</v>
      </c>
      <c r="E13" s="32" t="s">
        <v>193</v>
      </c>
      <c r="F13" s="32" t="s">
        <v>194</v>
      </c>
      <c r="G13" s="32" t="s">
        <v>202</v>
      </c>
    </row>
    <row r="14" spans="1:7" ht="15.75" x14ac:dyDescent="0.25">
      <c r="A14" s="32">
        <v>1</v>
      </c>
      <c r="B14" s="33">
        <v>2</v>
      </c>
      <c r="C14" s="32">
        <v>3</v>
      </c>
      <c r="D14" s="32">
        <v>4</v>
      </c>
      <c r="E14" s="32">
        <v>5</v>
      </c>
      <c r="F14" s="32">
        <v>6</v>
      </c>
      <c r="G14" s="32">
        <v>7</v>
      </c>
    </row>
    <row r="15" spans="1:7" ht="18" customHeight="1" x14ac:dyDescent="0.25">
      <c r="A15" s="34" t="s">
        <v>3</v>
      </c>
      <c r="B15" s="35"/>
      <c r="C15" s="36" t="s">
        <v>188</v>
      </c>
      <c r="D15" s="66">
        <f>D17+D24</f>
        <v>38318.400000000001</v>
      </c>
      <c r="E15" s="66">
        <f>E17+E24</f>
        <v>38318.400000000001</v>
      </c>
      <c r="F15" s="66">
        <f>F17+F24</f>
        <v>37512.9</v>
      </c>
      <c r="G15" s="67">
        <f>F15/E15*100</f>
        <v>97.897876738068391</v>
      </c>
    </row>
    <row r="16" spans="1:7" ht="15.75" x14ac:dyDescent="0.25">
      <c r="A16" s="37"/>
      <c r="B16" s="38"/>
      <c r="C16" s="14" t="s">
        <v>5</v>
      </c>
      <c r="D16" s="68"/>
      <c r="E16" s="68"/>
      <c r="F16" s="68"/>
      <c r="G16" s="69"/>
    </row>
    <row r="17" spans="1:7" ht="34.5" customHeight="1" x14ac:dyDescent="0.25">
      <c r="A17" s="39" t="s">
        <v>183</v>
      </c>
      <c r="B17" s="40"/>
      <c r="C17" s="41" t="s">
        <v>119</v>
      </c>
      <c r="D17" s="70">
        <f>D19+D20+D21+D23+D22</f>
        <v>18318.400000000001</v>
      </c>
      <c r="E17" s="70">
        <f>E19+E20+E21+E23+E22</f>
        <v>18318.400000000001</v>
      </c>
      <c r="F17" s="70">
        <f>F19+F20+F21+F23+F22</f>
        <v>17512.900000000001</v>
      </c>
      <c r="G17" s="71">
        <f>F17/E17*100</f>
        <v>95.602781902349548</v>
      </c>
    </row>
    <row r="18" spans="1:7" ht="15.75" x14ac:dyDescent="0.25">
      <c r="A18" s="39"/>
      <c r="B18" s="40"/>
      <c r="C18" s="20" t="s">
        <v>5</v>
      </c>
      <c r="D18" s="70"/>
      <c r="E18" s="70"/>
      <c r="F18" s="70"/>
      <c r="G18" s="71"/>
    </row>
    <row r="19" spans="1:7" ht="17.25" customHeight="1" x14ac:dyDescent="0.25">
      <c r="A19" s="39"/>
      <c r="B19" s="40">
        <v>701</v>
      </c>
      <c r="C19" s="41" t="s">
        <v>23</v>
      </c>
      <c r="D19" s="70">
        <v>4696</v>
      </c>
      <c r="E19" s="70">
        <v>4696</v>
      </c>
      <c r="F19" s="70">
        <v>3948.3</v>
      </c>
      <c r="G19" s="71">
        <f>F19/E19*100</f>
        <v>84.077938671209537</v>
      </c>
    </row>
    <row r="20" spans="1:7" ht="17.25" customHeight="1" x14ac:dyDescent="0.25">
      <c r="A20" s="39"/>
      <c r="B20" s="40">
        <v>702</v>
      </c>
      <c r="C20" s="41" t="s">
        <v>14</v>
      </c>
      <c r="D20" s="70">
        <v>3075.3</v>
      </c>
      <c r="E20" s="70">
        <v>3075.3</v>
      </c>
      <c r="F20" s="70">
        <v>3060.7</v>
      </c>
      <c r="G20" s="71">
        <f t="shared" ref="G20:G84" si="0">F20/E20*100</f>
        <v>99.525249569147718</v>
      </c>
    </row>
    <row r="21" spans="1:7" ht="15.75" x14ac:dyDescent="0.25">
      <c r="A21" s="39"/>
      <c r="B21" s="40">
        <v>703</v>
      </c>
      <c r="C21" s="41" t="s">
        <v>17</v>
      </c>
      <c r="D21" s="70">
        <v>8754.6</v>
      </c>
      <c r="E21" s="70">
        <v>8754.6</v>
      </c>
      <c r="F21" s="70">
        <v>8754.6</v>
      </c>
      <c r="G21" s="71">
        <f t="shared" si="0"/>
        <v>100</v>
      </c>
    </row>
    <row r="22" spans="1:7" ht="15.75" x14ac:dyDescent="0.25">
      <c r="A22" s="39"/>
      <c r="B22" s="40">
        <v>707</v>
      </c>
      <c r="C22" s="41" t="s">
        <v>108</v>
      </c>
      <c r="D22" s="70">
        <v>1635.7</v>
      </c>
      <c r="E22" s="70">
        <v>1635.7</v>
      </c>
      <c r="F22" s="70">
        <v>1635.7</v>
      </c>
      <c r="G22" s="71">
        <f t="shared" si="0"/>
        <v>100</v>
      </c>
    </row>
    <row r="23" spans="1:7" ht="15.75" x14ac:dyDescent="0.25">
      <c r="A23" s="39"/>
      <c r="B23" s="40">
        <v>1101</v>
      </c>
      <c r="C23" s="41" t="s">
        <v>15</v>
      </c>
      <c r="D23" s="70">
        <v>156.80000000000001</v>
      </c>
      <c r="E23" s="70">
        <v>156.80000000000001</v>
      </c>
      <c r="F23" s="70">
        <v>113.6</v>
      </c>
      <c r="G23" s="71">
        <f t="shared" si="0"/>
        <v>72.448979591836732</v>
      </c>
    </row>
    <row r="24" spans="1:7" ht="48" customHeight="1" x14ac:dyDescent="0.25">
      <c r="A24" s="39" t="s">
        <v>185</v>
      </c>
      <c r="B24" s="40"/>
      <c r="C24" s="41" t="s">
        <v>205</v>
      </c>
      <c r="D24" s="70">
        <f>D26+D27+D28</f>
        <v>20000</v>
      </c>
      <c r="E24" s="70">
        <f t="shared" ref="E24:F24" si="1">E26+E27+E28</f>
        <v>20000</v>
      </c>
      <c r="F24" s="70">
        <f t="shared" si="1"/>
        <v>20000</v>
      </c>
      <c r="G24" s="71">
        <f t="shared" si="0"/>
        <v>100</v>
      </c>
    </row>
    <row r="25" spans="1:7" ht="15.75" x14ac:dyDescent="0.25">
      <c r="A25" s="39"/>
      <c r="B25" s="40"/>
      <c r="C25" s="41" t="s">
        <v>5</v>
      </c>
      <c r="D25" s="70"/>
      <c r="E25" s="70"/>
      <c r="F25" s="70"/>
      <c r="G25" s="71"/>
    </row>
    <row r="26" spans="1:7" ht="15.75" x14ac:dyDescent="0.25">
      <c r="A26" s="39"/>
      <c r="B26" s="40">
        <v>113</v>
      </c>
      <c r="C26" s="41" t="s">
        <v>198</v>
      </c>
      <c r="D26" s="70">
        <v>20000</v>
      </c>
      <c r="E26" s="70">
        <v>17644.900000000001</v>
      </c>
      <c r="F26" s="70">
        <v>17644.900000000001</v>
      </c>
      <c r="G26" s="71">
        <f t="shared" si="0"/>
        <v>100</v>
      </c>
    </row>
    <row r="27" spans="1:7" ht="15.75" x14ac:dyDescent="0.25">
      <c r="A27" s="39"/>
      <c r="B27" s="40">
        <v>412</v>
      </c>
      <c r="C27" s="41" t="s">
        <v>199</v>
      </c>
      <c r="D27" s="70">
        <v>0</v>
      </c>
      <c r="E27" s="70">
        <v>2348.1</v>
      </c>
      <c r="F27" s="70">
        <v>2348.1</v>
      </c>
      <c r="G27" s="71">
        <f t="shared" si="0"/>
        <v>100</v>
      </c>
    </row>
    <row r="28" spans="1:7" ht="15.75" x14ac:dyDescent="0.25">
      <c r="A28" s="39"/>
      <c r="B28" s="40">
        <v>1101</v>
      </c>
      <c r="C28" s="41" t="s">
        <v>15</v>
      </c>
      <c r="D28" s="70">
        <v>0</v>
      </c>
      <c r="E28" s="70">
        <v>7</v>
      </c>
      <c r="F28" s="70">
        <v>7</v>
      </c>
      <c r="G28" s="71">
        <f t="shared" si="0"/>
        <v>100</v>
      </c>
    </row>
    <row r="29" spans="1:7" ht="17.25" customHeight="1" x14ac:dyDescent="0.25">
      <c r="A29" s="23" t="s">
        <v>19</v>
      </c>
      <c r="B29" s="7" t="s">
        <v>4</v>
      </c>
      <c r="C29" s="16" t="s">
        <v>102</v>
      </c>
      <c r="D29" s="72">
        <f>D31+D35+D40+D44+D45+D46+D47+D48+D52+D53+D54+D58+D59+D60+D61+D62+D63+D64+D65+D71+D72+D78+D79+D80+D81+D82+D86+D87+D93+D97+D102+D103+D104</f>
        <v>8419296.3000000007</v>
      </c>
      <c r="E29" s="72">
        <f>E31+E35+E40+E44+E45+E46+E47+E48+E52+E53+E54+E58+E59+E60+E61+E62+E63+E64+E65+E71+E72+E78+E79+E80+E81+E82+E86+E87+E93+E97+E102+E103+E104</f>
        <v>8419296.3000000007</v>
      </c>
      <c r="F29" s="72">
        <f>F31+F35+F40+F44+F45+F46+F47+F48+F52+F53+F54+F58+F59+F60+F61+F62+F63+F64+F65+F71+F72+F78+F79+F80+F81+F82+F86+F87+F93+F97+F102+F103+F104</f>
        <v>8404890.1999999993</v>
      </c>
      <c r="G29" s="73">
        <f t="shared" si="0"/>
        <v>99.828891875440931</v>
      </c>
    </row>
    <row r="30" spans="1:7" ht="15.75" x14ac:dyDescent="0.25">
      <c r="A30" s="5" t="s">
        <v>4</v>
      </c>
      <c r="B30" s="6" t="s">
        <v>4</v>
      </c>
      <c r="C30" s="14" t="s">
        <v>5</v>
      </c>
      <c r="D30" s="74" t="s">
        <v>4</v>
      </c>
      <c r="E30" s="74" t="s">
        <v>4</v>
      </c>
      <c r="F30" s="74" t="s">
        <v>4</v>
      </c>
      <c r="G30" s="71"/>
    </row>
    <row r="31" spans="1:7" ht="128.25" customHeight="1" x14ac:dyDescent="0.25">
      <c r="A31" s="8" t="s">
        <v>20</v>
      </c>
      <c r="B31" s="6"/>
      <c r="C31" s="41" t="s">
        <v>51</v>
      </c>
      <c r="D31" s="70">
        <f>D33+D34</f>
        <v>455836.19999999995</v>
      </c>
      <c r="E31" s="70">
        <f>E33+E34</f>
        <v>455836.19999999995</v>
      </c>
      <c r="F31" s="70">
        <f>F33+F34</f>
        <v>454442</v>
      </c>
      <c r="G31" s="71">
        <f t="shared" si="0"/>
        <v>99.694144519456785</v>
      </c>
    </row>
    <row r="32" spans="1:7" ht="17.25" customHeight="1" x14ac:dyDescent="0.25">
      <c r="A32" s="8" t="s">
        <v>4</v>
      </c>
      <c r="B32" s="6" t="s">
        <v>4</v>
      </c>
      <c r="C32" s="14" t="s">
        <v>5</v>
      </c>
      <c r="D32" s="74" t="s">
        <v>4</v>
      </c>
      <c r="E32" s="74" t="s">
        <v>4</v>
      </c>
      <c r="F32" s="74" t="s">
        <v>4</v>
      </c>
      <c r="G32" s="71"/>
    </row>
    <row r="33" spans="1:7" ht="15.75" x14ac:dyDescent="0.25">
      <c r="A33" s="8"/>
      <c r="B33" s="6">
        <v>902</v>
      </c>
      <c r="C33" s="14" t="s">
        <v>11</v>
      </c>
      <c r="D33" s="75">
        <v>449251.6</v>
      </c>
      <c r="E33" s="75">
        <v>449251.6</v>
      </c>
      <c r="F33" s="75">
        <v>448365.9</v>
      </c>
      <c r="G33" s="71">
        <f t="shared" si="0"/>
        <v>99.802849895248016</v>
      </c>
    </row>
    <row r="34" spans="1:7" ht="15.75" x14ac:dyDescent="0.25">
      <c r="A34" s="8"/>
      <c r="B34" s="6">
        <v>909</v>
      </c>
      <c r="C34" s="14" t="s">
        <v>13</v>
      </c>
      <c r="D34" s="74">
        <v>6584.6</v>
      </c>
      <c r="E34" s="74">
        <v>6584.6</v>
      </c>
      <c r="F34" s="74">
        <v>6076.1</v>
      </c>
      <c r="G34" s="71">
        <f t="shared" si="0"/>
        <v>92.277435227652404</v>
      </c>
    </row>
    <row r="35" spans="1:7" s="43" customFormat="1" ht="114.75" customHeight="1" x14ac:dyDescent="0.25">
      <c r="A35" s="39" t="s">
        <v>64</v>
      </c>
      <c r="B35" s="42"/>
      <c r="C35" s="41" t="s">
        <v>52</v>
      </c>
      <c r="D35" s="70">
        <f>D37+D38+D39</f>
        <v>25281.4</v>
      </c>
      <c r="E35" s="70">
        <f>E37+E38+E39</f>
        <v>25281.4</v>
      </c>
      <c r="F35" s="70">
        <f>F37+F38+F39</f>
        <v>25281.4</v>
      </c>
      <c r="G35" s="71">
        <f t="shared" si="0"/>
        <v>100</v>
      </c>
    </row>
    <row r="36" spans="1:7" ht="15.75" x14ac:dyDescent="0.25">
      <c r="A36" s="8" t="s">
        <v>4</v>
      </c>
      <c r="B36" s="6" t="s">
        <v>4</v>
      </c>
      <c r="C36" s="14" t="s">
        <v>5</v>
      </c>
      <c r="D36" s="74" t="s">
        <v>4</v>
      </c>
      <c r="E36" s="74" t="s">
        <v>4</v>
      </c>
      <c r="F36" s="74" t="s">
        <v>4</v>
      </c>
      <c r="G36" s="71"/>
    </row>
    <row r="37" spans="1:7" ht="16.5" customHeight="1" x14ac:dyDescent="0.25">
      <c r="A37" s="8"/>
      <c r="B37" s="6">
        <v>902</v>
      </c>
      <c r="C37" s="14" t="s">
        <v>11</v>
      </c>
      <c r="D37" s="74">
        <v>2348.3000000000002</v>
      </c>
      <c r="E37" s="74">
        <v>2348.3000000000002</v>
      </c>
      <c r="F37" s="74">
        <v>2348.3000000000002</v>
      </c>
      <c r="G37" s="71">
        <f t="shared" si="0"/>
        <v>100</v>
      </c>
    </row>
    <row r="38" spans="1:7" ht="16.5" customHeight="1" x14ac:dyDescent="0.25">
      <c r="A38" s="8"/>
      <c r="B38" s="6">
        <v>909</v>
      </c>
      <c r="C38" s="14" t="s">
        <v>13</v>
      </c>
      <c r="D38" s="74">
        <v>373.6</v>
      </c>
      <c r="E38" s="74">
        <v>373.6</v>
      </c>
      <c r="F38" s="74">
        <v>373.6</v>
      </c>
      <c r="G38" s="71">
        <f t="shared" si="0"/>
        <v>100</v>
      </c>
    </row>
    <row r="39" spans="1:7" ht="17.25" customHeight="1" x14ac:dyDescent="0.25">
      <c r="A39" s="8"/>
      <c r="B39" s="6">
        <v>1403</v>
      </c>
      <c r="C39" s="14" t="s">
        <v>186</v>
      </c>
      <c r="D39" s="74">
        <v>22559.5</v>
      </c>
      <c r="E39" s="74">
        <v>22559.5</v>
      </c>
      <c r="F39" s="74">
        <v>22559.5</v>
      </c>
      <c r="G39" s="71">
        <f t="shared" si="0"/>
        <v>100</v>
      </c>
    </row>
    <row r="40" spans="1:7" ht="114.75" customHeight="1" x14ac:dyDescent="0.25">
      <c r="A40" s="8" t="s">
        <v>68</v>
      </c>
      <c r="B40" s="6" t="s">
        <v>4</v>
      </c>
      <c r="C40" s="41" t="s">
        <v>53</v>
      </c>
      <c r="D40" s="70">
        <f>D42+D43</f>
        <v>4159.8999999999996</v>
      </c>
      <c r="E40" s="70">
        <f>E42+E43</f>
        <v>4159.8999999999996</v>
      </c>
      <c r="F40" s="70">
        <f>F42+F43</f>
        <v>4127.2</v>
      </c>
      <c r="G40" s="71">
        <f t="shared" si="0"/>
        <v>99.21392341162047</v>
      </c>
    </row>
    <row r="41" spans="1:7" ht="15.75" x14ac:dyDescent="0.25">
      <c r="A41" s="8" t="s">
        <v>4</v>
      </c>
      <c r="B41" s="6" t="s">
        <v>4</v>
      </c>
      <c r="C41" s="14" t="s">
        <v>5</v>
      </c>
      <c r="D41" s="74" t="s">
        <v>4</v>
      </c>
      <c r="E41" s="74" t="s">
        <v>4</v>
      </c>
      <c r="F41" s="74" t="s">
        <v>4</v>
      </c>
      <c r="G41" s="71"/>
    </row>
    <row r="42" spans="1:7" ht="15.75" x14ac:dyDescent="0.25">
      <c r="A42" s="8"/>
      <c r="B42" s="6">
        <v>703</v>
      </c>
      <c r="C42" s="14" t="s">
        <v>17</v>
      </c>
      <c r="D42" s="74">
        <v>2118.4</v>
      </c>
      <c r="E42" s="74">
        <v>2118.4</v>
      </c>
      <c r="F42" s="74">
        <v>2118.4</v>
      </c>
      <c r="G42" s="71">
        <f t="shared" si="0"/>
        <v>100</v>
      </c>
    </row>
    <row r="43" spans="1:7" ht="15.75" x14ac:dyDescent="0.25">
      <c r="A43" s="8"/>
      <c r="B43" s="6">
        <v>1101</v>
      </c>
      <c r="C43" s="14" t="s">
        <v>15</v>
      </c>
      <c r="D43" s="74">
        <v>2041.5</v>
      </c>
      <c r="E43" s="74">
        <v>2041.5</v>
      </c>
      <c r="F43" s="74">
        <v>2008.8</v>
      </c>
      <c r="G43" s="71">
        <f t="shared" si="0"/>
        <v>98.398236590742101</v>
      </c>
    </row>
    <row r="44" spans="1:7" ht="48" customHeight="1" x14ac:dyDescent="0.25">
      <c r="A44" s="8" t="s">
        <v>70</v>
      </c>
      <c r="B44" s="6">
        <v>104</v>
      </c>
      <c r="C44" s="41" t="s">
        <v>7</v>
      </c>
      <c r="D44" s="70">
        <v>15086</v>
      </c>
      <c r="E44" s="70">
        <v>15086</v>
      </c>
      <c r="F44" s="70">
        <v>14298.3</v>
      </c>
      <c r="G44" s="71">
        <f t="shared" si="0"/>
        <v>94.778602677979578</v>
      </c>
    </row>
    <row r="45" spans="1:7" ht="48.75" customHeight="1" x14ac:dyDescent="0.25">
      <c r="A45" s="8" t="s">
        <v>78</v>
      </c>
      <c r="B45" s="6">
        <v>104</v>
      </c>
      <c r="C45" s="41" t="s">
        <v>6</v>
      </c>
      <c r="D45" s="70">
        <v>1000</v>
      </c>
      <c r="E45" s="70">
        <v>1000</v>
      </c>
      <c r="F45" s="70">
        <v>879.8</v>
      </c>
      <c r="G45" s="71">
        <f t="shared" si="0"/>
        <v>87.97999999999999</v>
      </c>
    </row>
    <row r="46" spans="1:7" ht="99" customHeight="1" x14ac:dyDescent="0.25">
      <c r="A46" s="8" t="s">
        <v>85</v>
      </c>
      <c r="B46" s="6">
        <v>405</v>
      </c>
      <c r="C46" s="41" t="s">
        <v>46</v>
      </c>
      <c r="D46" s="70">
        <v>1380.4</v>
      </c>
      <c r="E46" s="70">
        <v>1380.4</v>
      </c>
      <c r="F46" s="70">
        <v>1380.4</v>
      </c>
      <c r="G46" s="71">
        <f t="shared" si="0"/>
        <v>100</v>
      </c>
    </row>
    <row r="47" spans="1:7" ht="48" customHeight="1" x14ac:dyDescent="0.25">
      <c r="A47" s="8" t="s">
        <v>87</v>
      </c>
      <c r="B47" s="6">
        <v>104</v>
      </c>
      <c r="C47" s="41" t="s">
        <v>9</v>
      </c>
      <c r="D47" s="70">
        <v>588.70000000000005</v>
      </c>
      <c r="E47" s="70">
        <v>588.70000000000005</v>
      </c>
      <c r="F47" s="70">
        <v>510.6</v>
      </c>
      <c r="G47" s="71">
        <f t="shared" si="0"/>
        <v>86.733480550365201</v>
      </c>
    </row>
    <row r="48" spans="1:7" ht="64.5" customHeight="1" x14ac:dyDescent="0.25">
      <c r="A48" s="8" t="s">
        <v>90</v>
      </c>
      <c r="B48" s="6"/>
      <c r="C48" s="41" t="s">
        <v>88</v>
      </c>
      <c r="D48" s="70">
        <f>D50+D51</f>
        <v>12452.3</v>
      </c>
      <c r="E48" s="70">
        <f>E50+E51</f>
        <v>12452.3</v>
      </c>
      <c r="F48" s="70">
        <f>F50+F51</f>
        <v>12452.3</v>
      </c>
      <c r="G48" s="71">
        <f t="shared" si="0"/>
        <v>100</v>
      </c>
    </row>
    <row r="49" spans="1:7" ht="15.75" x14ac:dyDescent="0.25">
      <c r="A49" s="8"/>
      <c r="B49" s="6"/>
      <c r="C49" s="14" t="s">
        <v>5</v>
      </c>
      <c r="D49" s="70"/>
      <c r="E49" s="70"/>
      <c r="F49" s="70"/>
      <c r="G49" s="71"/>
    </row>
    <row r="50" spans="1:7" ht="15.75" x14ac:dyDescent="0.25">
      <c r="A50" s="8"/>
      <c r="B50" s="6">
        <v>702</v>
      </c>
      <c r="C50" s="14" t="s">
        <v>14</v>
      </c>
      <c r="D50" s="70">
        <v>12268.3</v>
      </c>
      <c r="E50" s="70">
        <v>12268.3</v>
      </c>
      <c r="F50" s="70">
        <v>12268.3</v>
      </c>
      <c r="G50" s="71">
        <f t="shared" si="0"/>
        <v>100</v>
      </c>
    </row>
    <row r="51" spans="1:7" ht="15.75" x14ac:dyDescent="0.25">
      <c r="A51" s="8"/>
      <c r="B51" s="6">
        <v>709</v>
      </c>
      <c r="C51" s="14" t="s">
        <v>45</v>
      </c>
      <c r="D51" s="70">
        <v>184</v>
      </c>
      <c r="E51" s="70">
        <v>184</v>
      </c>
      <c r="F51" s="70">
        <v>184</v>
      </c>
      <c r="G51" s="71">
        <f t="shared" si="0"/>
        <v>100</v>
      </c>
    </row>
    <row r="52" spans="1:7" ht="124.5" customHeight="1" x14ac:dyDescent="0.25">
      <c r="A52" s="8" t="s">
        <v>93</v>
      </c>
      <c r="B52" s="6">
        <v>104</v>
      </c>
      <c r="C52" s="41" t="s">
        <v>126</v>
      </c>
      <c r="D52" s="70">
        <v>4708</v>
      </c>
      <c r="E52" s="70">
        <v>4708</v>
      </c>
      <c r="F52" s="70">
        <v>4658.2</v>
      </c>
      <c r="G52" s="71">
        <f t="shared" si="0"/>
        <v>98.942225998300756</v>
      </c>
    </row>
    <row r="53" spans="1:7" ht="63" x14ac:dyDescent="0.25">
      <c r="A53" s="8" t="s">
        <v>105</v>
      </c>
      <c r="B53" s="6">
        <v>309</v>
      </c>
      <c r="C53" s="41" t="s">
        <v>18</v>
      </c>
      <c r="D53" s="70">
        <v>66</v>
      </c>
      <c r="E53" s="70">
        <v>66</v>
      </c>
      <c r="F53" s="70">
        <v>0</v>
      </c>
      <c r="G53" s="71">
        <f t="shared" si="0"/>
        <v>0</v>
      </c>
    </row>
    <row r="54" spans="1:7" ht="78.75" x14ac:dyDescent="0.25">
      <c r="A54" s="8" t="s">
        <v>107</v>
      </c>
      <c r="B54" s="6"/>
      <c r="C54" s="41" t="s">
        <v>189</v>
      </c>
      <c r="D54" s="70">
        <f>D56+D57</f>
        <v>108075.8</v>
      </c>
      <c r="E54" s="70">
        <f>E56+E57</f>
        <v>108075.8</v>
      </c>
      <c r="F54" s="70">
        <f>F56+F57</f>
        <v>108075.5</v>
      </c>
      <c r="G54" s="71">
        <f t="shared" si="0"/>
        <v>99.999722417044339</v>
      </c>
    </row>
    <row r="55" spans="1:7" ht="15.75" x14ac:dyDescent="0.25">
      <c r="A55" s="8"/>
      <c r="B55" s="6"/>
      <c r="C55" s="14" t="s">
        <v>5</v>
      </c>
      <c r="D55" s="70"/>
      <c r="E55" s="70"/>
      <c r="F55" s="70"/>
      <c r="G55" s="71"/>
    </row>
    <row r="56" spans="1:7" ht="15.75" x14ac:dyDescent="0.25">
      <c r="A56" s="8"/>
      <c r="B56" s="6">
        <v>709</v>
      </c>
      <c r="C56" s="14" t="s">
        <v>45</v>
      </c>
      <c r="D56" s="70">
        <v>1597.1</v>
      </c>
      <c r="E56" s="70">
        <v>1597.1</v>
      </c>
      <c r="F56" s="70">
        <v>1597.1</v>
      </c>
      <c r="G56" s="71">
        <f t="shared" si="0"/>
        <v>100</v>
      </c>
    </row>
    <row r="57" spans="1:7" ht="15.75" x14ac:dyDescent="0.25">
      <c r="A57" s="8"/>
      <c r="B57" s="6">
        <v>1004</v>
      </c>
      <c r="C57" s="41" t="s">
        <v>75</v>
      </c>
      <c r="D57" s="70">
        <v>106478.7</v>
      </c>
      <c r="E57" s="70">
        <v>106478.7</v>
      </c>
      <c r="F57" s="70">
        <v>106478.39999999999</v>
      </c>
      <c r="G57" s="71">
        <f t="shared" si="0"/>
        <v>99.999718253509855</v>
      </c>
    </row>
    <row r="58" spans="1:7" ht="47.25" x14ac:dyDescent="0.25">
      <c r="A58" s="8" t="s">
        <v>109</v>
      </c>
      <c r="B58" s="6">
        <v>1006</v>
      </c>
      <c r="C58" s="41" t="s">
        <v>66</v>
      </c>
      <c r="D58" s="70">
        <v>588.70000000000005</v>
      </c>
      <c r="E58" s="70">
        <v>588.70000000000005</v>
      </c>
      <c r="F58" s="70">
        <v>586.70000000000005</v>
      </c>
      <c r="G58" s="71">
        <f t="shared" si="0"/>
        <v>99.660268387973503</v>
      </c>
    </row>
    <row r="59" spans="1:7" ht="47.25" x14ac:dyDescent="0.25">
      <c r="A59" s="8" t="s">
        <v>110</v>
      </c>
      <c r="B59" s="6">
        <v>1006</v>
      </c>
      <c r="C59" s="41" t="s">
        <v>49</v>
      </c>
      <c r="D59" s="70">
        <v>57660.800000000003</v>
      </c>
      <c r="E59" s="70">
        <v>57660.800000000003</v>
      </c>
      <c r="F59" s="70">
        <v>57152.4</v>
      </c>
      <c r="G59" s="71">
        <f t="shared" si="0"/>
        <v>99.118291803096724</v>
      </c>
    </row>
    <row r="60" spans="1:7" ht="96.75" customHeight="1" x14ac:dyDescent="0.25">
      <c r="A60" s="8" t="s">
        <v>112</v>
      </c>
      <c r="B60" s="6">
        <v>707</v>
      </c>
      <c r="C60" s="41" t="s">
        <v>60</v>
      </c>
      <c r="D60" s="70">
        <v>69.599999999999994</v>
      </c>
      <c r="E60" s="70">
        <v>69.599999999999994</v>
      </c>
      <c r="F60" s="70">
        <v>69.5</v>
      </c>
      <c r="G60" s="71">
        <f t="shared" si="0"/>
        <v>99.856321839080465</v>
      </c>
    </row>
    <row r="61" spans="1:7" ht="113.25" customHeight="1" x14ac:dyDescent="0.25">
      <c r="A61" s="8" t="s">
        <v>124</v>
      </c>
      <c r="B61" s="6">
        <v>309</v>
      </c>
      <c r="C61" s="41" t="s">
        <v>47</v>
      </c>
      <c r="D61" s="70">
        <v>66</v>
      </c>
      <c r="E61" s="70">
        <v>66</v>
      </c>
      <c r="F61" s="70">
        <v>0</v>
      </c>
      <c r="G61" s="71">
        <f t="shared" si="0"/>
        <v>0</v>
      </c>
    </row>
    <row r="62" spans="1:7" ht="94.5" x14ac:dyDescent="0.25">
      <c r="A62" s="8" t="s">
        <v>127</v>
      </c>
      <c r="B62" s="6">
        <v>1004</v>
      </c>
      <c r="C62" s="41" t="s">
        <v>61</v>
      </c>
      <c r="D62" s="70">
        <v>160805.29999999999</v>
      </c>
      <c r="E62" s="70">
        <v>160805.29999999999</v>
      </c>
      <c r="F62" s="70">
        <v>160771.79999999999</v>
      </c>
      <c r="G62" s="71">
        <f t="shared" si="0"/>
        <v>99.97916735331485</v>
      </c>
    </row>
    <row r="63" spans="1:7" ht="63" x14ac:dyDescent="0.25">
      <c r="A63" s="8" t="s">
        <v>131</v>
      </c>
      <c r="B63" s="6">
        <v>1004</v>
      </c>
      <c r="C63" s="41" t="s">
        <v>62</v>
      </c>
      <c r="D63" s="70">
        <v>100032.5</v>
      </c>
      <c r="E63" s="70">
        <v>100032.5</v>
      </c>
      <c r="F63" s="70">
        <v>100032.4</v>
      </c>
      <c r="G63" s="71">
        <f t="shared" si="0"/>
        <v>99.999900032489435</v>
      </c>
    </row>
    <row r="64" spans="1:7" ht="47.25" x14ac:dyDescent="0.25">
      <c r="A64" s="8" t="s">
        <v>132</v>
      </c>
      <c r="B64" s="6">
        <v>104</v>
      </c>
      <c r="C64" s="41" t="s">
        <v>8</v>
      </c>
      <c r="D64" s="70">
        <v>588.6</v>
      </c>
      <c r="E64" s="70">
        <v>588.6</v>
      </c>
      <c r="F64" s="70">
        <v>499.7</v>
      </c>
      <c r="G64" s="71">
        <f t="shared" si="0"/>
        <v>84.896364254162421</v>
      </c>
    </row>
    <row r="65" spans="1:7" ht="188.25" customHeight="1" x14ac:dyDescent="0.25">
      <c r="A65" s="8" t="s">
        <v>134</v>
      </c>
      <c r="B65" s="6" t="s">
        <v>4</v>
      </c>
      <c r="C65" s="41" t="s">
        <v>54</v>
      </c>
      <c r="D65" s="70">
        <f>D67+D68+D69+D70</f>
        <v>415959.6</v>
      </c>
      <c r="E65" s="70">
        <f>E67+E68+E69+E70</f>
        <v>415959.6</v>
      </c>
      <c r="F65" s="70">
        <f>F67+F68+F69+F70</f>
        <v>408245.69999999995</v>
      </c>
      <c r="G65" s="71">
        <f t="shared" si="0"/>
        <v>98.145517016556411</v>
      </c>
    </row>
    <row r="66" spans="1:7" ht="15.75" x14ac:dyDescent="0.25">
      <c r="A66" s="8" t="s">
        <v>4</v>
      </c>
      <c r="B66" s="6" t="s">
        <v>4</v>
      </c>
      <c r="C66" s="14" t="s">
        <v>5</v>
      </c>
      <c r="D66" s="74" t="s">
        <v>4</v>
      </c>
      <c r="E66" s="74" t="s">
        <v>4</v>
      </c>
      <c r="F66" s="74" t="s">
        <v>4</v>
      </c>
      <c r="G66" s="71"/>
    </row>
    <row r="67" spans="1:7" ht="15.75" x14ac:dyDescent="0.25">
      <c r="A67" s="8"/>
      <c r="B67" s="6">
        <v>901</v>
      </c>
      <c r="C67" s="14" t="s">
        <v>10</v>
      </c>
      <c r="D67" s="74">
        <v>101744.1</v>
      </c>
      <c r="E67" s="74">
        <v>101744.1</v>
      </c>
      <c r="F67" s="74">
        <v>101290.4</v>
      </c>
      <c r="G67" s="71">
        <f t="shared" si="0"/>
        <v>99.554077337162539</v>
      </c>
    </row>
    <row r="68" spans="1:7" ht="15.75" x14ac:dyDescent="0.25">
      <c r="A68" s="8"/>
      <c r="B68" s="6">
        <v>902</v>
      </c>
      <c r="C68" s="14" t="s">
        <v>11</v>
      </c>
      <c r="D68" s="74">
        <v>83395.7</v>
      </c>
      <c r="E68" s="74">
        <v>83395.7</v>
      </c>
      <c r="F68" s="74">
        <v>77133.7</v>
      </c>
      <c r="G68" s="71">
        <f t="shared" si="0"/>
        <v>92.491219571272865</v>
      </c>
    </row>
    <row r="69" spans="1:7" ht="15.75" x14ac:dyDescent="0.25">
      <c r="A69" s="8"/>
      <c r="B69" s="6">
        <v>904</v>
      </c>
      <c r="C69" s="14" t="s">
        <v>12</v>
      </c>
      <c r="D69" s="74">
        <v>89724.3</v>
      </c>
      <c r="E69" s="74">
        <v>89724.3</v>
      </c>
      <c r="F69" s="74">
        <v>89687.8</v>
      </c>
      <c r="G69" s="71">
        <f t="shared" si="0"/>
        <v>99.959319827516069</v>
      </c>
    </row>
    <row r="70" spans="1:7" ht="15.75" x14ac:dyDescent="0.25">
      <c r="A70" s="8"/>
      <c r="B70" s="6">
        <v>909</v>
      </c>
      <c r="C70" s="14" t="s">
        <v>13</v>
      </c>
      <c r="D70" s="74">
        <v>141095.5</v>
      </c>
      <c r="E70" s="74">
        <v>141095.5</v>
      </c>
      <c r="F70" s="74">
        <v>140133.79999999999</v>
      </c>
      <c r="G70" s="71">
        <f t="shared" si="0"/>
        <v>99.318404910149511</v>
      </c>
    </row>
    <row r="71" spans="1:7" ht="159.75" customHeight="1" x14ac:dyDescent="0.25">
      <c r="A71" s="8" t="s">
        <v>135</v>
      </c>
      <c r="B71" s="6">
        <v>1004</v>
      </c>
      <c r="C71" s="41" t="s">
        <v>57</v>
      </c>
      <c r="D71" s="70">
        <v>330</v>
      </c>
      <c r="E71" s="70">
        <v>330</v>
      </c>
      <c r="F71" s="70">
        <v>330</v>
      </c>
      <c r="G71" s="71">
        <f t="shared" si="0"/>
        <v>100</v>
      </c>
    </row>
    <row r="72" spans="1:7" ht="110.25" customHeight="1" x14ac:dyDescent="0.25">
      <c r="A72" s="8" t="s">
        <v>137</v>
      </c>
      <c r="B72" s="6"/>
      <c r="C72" s="41" t="s">
        <v>190</v>
      </c>
      <c r="D72" s="70">
        <f>D74+D75+D76+D77</f>
        <v>8736.9000000000015</v>
      </c>
      <c r="E72" s="70">
        <f>E74+E75+E76+E77</f>
        <v>8736.9000000000015</v>
      </c>
      <c r="F72" s="70">
        <f>F74+F75+F76+F77</f>
        <v>8736.9000000000015</v>
      </c>
      <c r="G72" s="71">
        <f t="shared" si="0"/>
        <v>100</v>
      </c>
    </row>
    <row r="73" spans="1:7" ht="15.75" x14ac:dyDescent="0.25">
      <c r="A73" s="8" t="s">
        <v>4</v>
      </c>
      <c r="B73" s="6" t="s">
        <v>4</v>
      </c>
      <c r="C73" s="14" t="s">
        <v>5</v>
      </c>
      <c r="D73" s="74" t="s">
        <v>4</v>
      </c>
      <c r="E73" s="74" t="s">
        <v>4</v>
      </c>
      <c r="F73" s="74" t="s">
        <v>4</v>
      </c>
      <c r="G73" s="71"/>
    </row>
    <row r="74" spans="1:7" ht="15.75" x14ac:dyDescent="0.25">
      <c r="A74" s="8"/>
      <c r="B74" s="6">
        <v>701</v>
      </c>
      <c r="C74" s="14" t="s">
        <v>23</v>
      </c>
      <c r="D74" s="74">
        <v>3693.8</v>
      </c>
      <c r="E74" s="74">
        <v>3693.8</v>
      </c>
      <c r="F74" s="74">
        <v>3693.8</v>
      </c>
      <c r="G74" s="71">
        <f t="shared" si="0"/>
        <v>100</v>
      </c>
    </row>
    <row r="75" spans="1:7" ht="15.75" x14ac:dyDescent="0.25">
      <c r="A75" s="8"/>
      <c r="B75" s="6">
        <v>702</v>
      </c>
      <c r="C75" s="14" t="s">
        <v>14</v>
      </c>
      <c r="D75" s="74">
        <v>4581.7</v>
      </c>
      <c r="E75" s="74">
        <v>4581.7</v>
      </c>
      <c r="F75" s="74">
        <v>4581.7</v>
      </c>
      <c r="G75" s="71">
        <f t="shared" si="0"/>
        <v>100</v>
      </c>
    </row>
    <row r="76" spans="1:7" ht="15.75" x14ac:dyDescent="0.25">
      <c r="A76" s="8"/>
      <c r="B76" s="6">
        <v>703</v>
      </c>
      <c r="C76" s="14" t="s">
        <v>17</v>
      </c>
      <c r="D76" s="75">
        <v>333.7</v>
      </c>
      <c r="E76" s="75">
        <v>333.7</v>
      </c>
      <c r="F76" s="75">
        <v>333.7</v>
      </c>
      <c r="G76" s="71">
        <f t="shared" si="0"/>
        <v>100</v>
      </c>
    </row>
    <row r="77" spans="1:7" ht="15.75" x14ac:dyDescent="0.25">
      <c r="A77" s="8"/>
      <c r="B77" s="6">
        <v>709</v>
      </c>
      <c r="C77" s="14" t="s">
        <v>45</v>
      </c>
      <c r="D77" s="75">
        <v>127.7</v>
      </c>
      <c r="E77" s="75">
        <v>127.7</v>
      </c>
      <c r="F77" s="75">
        <v>127.7</v>
      </c>
      <c r="G77" s="71">
        <f t="shared" si="0"/>
        <v>100</v>
      </c>
    </row>
    <row r="78" spans="1:7" ht="63" x14ac:dyDescent="0.25">
      <c r="A78" s="8" t="s">
        <v>138</v>
      </c>
      <c r="B78" s="6">
        <v>1004</v>
      </c>
      <c r="C78" s="41" t="s">
        <v>22</v>
      </c>
      <c r="D78" s="70">
        <v>340.1</v>
      </c>
      <c r="E78" s="70">
        <v>340.1</v>
      </c>
      <c r="F78" s="70">
        <v>329</v>
      </c>
      <c r="G78" s="71">
        <f t="shared" si="0"/>
        <v>96.73625404292855</v>
      </c>
    </row>
    <row r="79" spans="1:7" ht="78.75" x14ac:dyDescent="0.25">
      <c r="A79" s="8" t="s">
        <v>139</v>
      </c>
      <c r="B79" s="6">
        <v>1004</v>
      </c>
      <c r="C79" s="41" t="s">
        <v>48</v>
      </c>
      <c r="D79" s="70">
        <v>498.2</v>
      </c>
      <c r="E79" s="70">
        <v>498.2</v>
      </c>
      <c r="F79" s="70">
        <v>498.2</v>
      </c>
      <c r="G79" s="71">
        <f t="shared" si="0"/>
        <v>100</v>
      </c>
    </row>
    <row r="80" spans="1:7" ht="111" customHeight="1" x14ac:dyDescent="0.25">
      <c r="A80" s="8" t="s">
        <v>140</v>
      </c>
      <c r="B80" s="6">
        <v>1004</v>
      </c>
      <c r="C80" s="41" t="s">
        <v>55</v>
      </c>
      <c r="D80" s="70">
        <v>78176.5</v>
      </c>
      <c r="E80" s="70">
        <v>78176.5</v>
      </c>
      <c r="F80" s="70">
        <v>78078.5</v>
      </c>
      <c r="G80" s="71">
        <f t="shared" si="0"/>
        <v>99.874642635574631</v>
      </c>
    </row>
    <row r="81" spans="1:7" ht="156" customHeight="1" x14ac:dyDescent="0.25">
      <c r="A81" s="8" t="s">
        <v>141</v>
      </c>
      <c r="B81" s="6">
        <v>1006</v>
      </c>
      <c r="C81" s="41" t="s">
        <v>16</v>
      </c>
      <c r="D81" s="70">
        <v>2020.5</v>
      </c>
      <c r="E81" s="70">
        <v>2020.5</v>
      </c>
      <c r="F81" s="70">
        <v>2008.4</v>
      </c>
      <c r="G81" s="71">
        <f t="shared" si="0"/>
        <v>99.401138332096011</v>
      </c>
    </row>
    <row r="82" spans="1:7" ht="78.75" x14ac:dyDescent="0.25">
      <c r="A82" s="8" t="s">
        <v>142</v>
      </c>
      <c r="B82" s="6" t="s">
        <v>4</v>
      </c>
      <c r="C82" s="41" t="s">
        <v>56</v>
      </c>
      <c r="D82" s="70">
        <f>D84+D85</f>
        <v>1000</v>
      </c>
      <c r="E82" s="70">
        <f>E84+E85</f>
        <v>1000</v>
      </c>
      <c r="F82" s="70">
        <f>F84+F85</f>
        <v>972</v>
      </c>
      <c r="G82" s="71">
        <f t="shared" si="0"/>
        <v>97.2</v>
      </c>
    </row>
    <row r="83" spans="1:7" ht="15.75" x14ac:dyDescent="0.25">
      <c r="A83" s="8" t="s">
        <v>4</v>
      </c>
      <c r="B83" s="6" t="s">
        <v>4</v>
      </c>
      <c r="C83" s="14" t="s">
        <v>5</v>
      </c>
      <c r="D83" s="74" t="s">
        <v>4</v>
      </c>
      <c r="E83" s="74" t="s">
        <v>4</v>
      </c>
      <c r="F83" s="74" t="s">
        <v>4</v>
      </c>
      <c r="G83" s="71"/>
    </row>
    <row r="84" spans="1:7" ht="15.75" x14ac:dyDescent="0.25">
      <c r="A84" s="8"/>
      <c r="B84" s="6">
        <v>902</v>
      </c>
      <c r="C84" s="14" t="s">
        <v>11</v>
      </c>
      <c r="D84" s="74">
        <v>985.2</v>
      </c>
      <c r="E84" s="74">
        <v>985.2</v>
      </c>
      <c r="F84" s="74">
        <v>957.2</v>
      </c>
      <c r="G84" s="71">
        <f t="shared" si="0"/>
        <v>97.157937474624447</v>
      </c>
    </row>
    <row r="85" spans="1:7" ht="15.75" x14ac:dyDescent="0.25">
      <c r="A85" s="8"/>
      <c r="B85" s="6">
        <v>909</v>
      </c>
      <c r="C85" s="14" t="s">
        <v>13</v>
      </c>
      <c r="D85" s="74">
        <v>14.8</v>
      </c>
      <c r="E85" s="74">
        <v>14.8</v>
      </c>
      <c r="F85" s="74">
        <v>14.8</v>
      </c>
      <c r="G85" s="71">
        <f t="shared" ref="G85:G148" si="2">F85/E85*100</f>
        <v>100</v>
      </c>
    </row>
    <row r="86" spans="1:7" ht="110.25" customHeight="1" x14ac:dyDescent="0.25">
      <c r="A86" s="8" t="s">
        <v>151</v>
      </c>
      <c r="B86" s="6">
        <v>405</v>
      </c>
      <c r="C86" s="41" t="s">
        <v>50</v>
      </c>
      <c r="D86" s="70">
        <v>5854.9</v>
      </c>
      <c r="E86" s="70">
        <v>5854.9</v>
      </c>
      <c r="F86" s="70">
        <v>2642.4</v>
      </c>
      <c r="G86" s="71">
        <f t="shared" si="2"/>
        <v>45.131428376231881</v>
      </c>
    </row>
    <row r="87" spans="1:7" ht="78.75" x14ac:dyDescent="0.25">
      <c r="A87" s="8" t="s">
        <v>152</v>
      </c>
      <c r="B87" s="6"/>
      <c r="C87" s="41" t="s">
        <v>59</v>
      </c>
      <c r="D87" s="70">
        <f>D89+D90+D92+D91</f>
        <v>6643210.9000000004</v>
      </c>
      <c r="E87" s="70">
        <f>E89+E90+E92+E91</f>
        <v>6643210.9000000004</v>
      </c>
      <c r="F87" s="70">
        <f>F89+F90+F92+F91</f>
        <v>6643210.9000000004</v>
      </c>
      <c r="G87" s="71">
        <f t="shared" si="2"/>
        <v>100</v>
      </c>
    </row>
    <row r="88" spans="1:7" ht="15.75" x14ac:dyDescent="0.25">
      <c r="A88" s="8"/>
      <c r="B88" s="6"/>
      <c r="C88" s="14" t="s">
        <v>5</v>
      </c>
      <c r="D88" s="74"/>
      <c r="E88" s="74"/>
      <c r="F88" s="74"/>
      <c r="G88" s="71"/>
    </row>
    <row r="89" spans="1:7" ht="15.75" x14ac:dyDescent="0.25">
      <c r="A89" s="8"/>
      <c r="B89" s="6">
        <v>701</v>
      </c>
      <c r="C89" s="14" t="s">
        <v>23</v>
      </c>
      <c r="D89" s="74">
        <v>3102225.4</v>
      </c>
      <c r="E89" s="74">
        <v>3102225.4</v>
      </c>
      <c r="F89" s="74">
        <v>3102225.4</v>
      </c>
      <c r="G89" s="71">
        <f t="shared" si="2"/>
        <v>100</v>
      </c>
    </row>
    <row r="90" spans="1:7" ht="15.75" x14ac:dyDescent="0.25">
      <c r="A90" s="8"/>
      <c r="B90" s="6">
        <v>702</v>
      </c>
      <c r="C90" s="14" t="s">
        <v>14</v>
      </c>
      <c r="D90" s="74">
        <v>3525099</v>
      </c>
      <c r="E90" s="74">
        <v>3525099</v>
      </c>
      <c r="F90" s="74">
        <v>3525099</v>
      </c>
      <c r="G90" s="71">
        <f t="shared" si="2"/>
        <v>100</v>
      </c>
    </row>
    <row r="91" spans="1:7" ht="31.5" x14ac:dyDescent="0.25">
      <c r="A91" s="8"/>
      <c r="B91" s="6">
        <v>705</v>
      </c>
      <c r="C91" s="14" t="s">
        <v>103</v>
      </c>
      <c r="D91" s="74">
        <v>2829.1</v>
      </c>
      <c r="E91" s="74">
        <v>2829.1</v>
      </c>
      <c r="F91" s="74">
        <v>2829.1</v>
      </c>
      <c r="G91" s="71">
        <f t="shared" si="2"/>
        <v>100</v>
      </c>
    </row>
    <row r="92" spans="1:7" ht="15.75" x14ac:dyDescent="0.25">
      <c r="A92" s="8"/>
      <c r="B92" s="6">
        <v>709</v>
      </c>
      <c r="C92" s="14" t="s">
        <v>45</v>
      </c>
      <c r="D92" s="74">
        <v>13057.4</v>
      </c>
      <c r="E92" s="74">
        <v>13057.4</v>
      </c>
      <c r="F92" s="74">
        <v>13057.4</v>
      </c>
      <c r="G92" s="71">
        <f t="shared" si="2"/>
        <v>100</v>
      </c>
    </row>
    <row r="93" spans="1:7" ht="33" customHeight="1" x14ac:dyDescent="0.25">
      <c r="A93" s="8" t="s">
        <v>153</v>
      </c>
      <c r="B93" s="6"/>
      <c r="C93" s="41" t="s">
        <v>72</v>
      </c>
      <c r="D93" s="70">
        <f>D95+D96</f>
        <v>229511.5</v>
      </c>
      <c r="E93" s="70">
        <f>E95+E96</f>
        <v>229511.5</v>
      </c>
      <c r="F93" s="70">
        <f>F95+F96</f>
        <v>229511.5</v>
      </c>
      <c r="G93" s="71">
        <f t="shared" si="2"/>
        <v>100</v>
      </c>
    </row>
    <row r="94" spans="1:7" ht="15.75" x14ac:dyDescent="0.25">
      <c r="A94" s="8"/>
      <c r="B94" s="6"/>
      <c r="C94" s="14" t="s">
        <v>5</v>
      </c>
      <c r="D94" s="74"/>
      <c r="E94" s="74"/>
      <c r="F94" s="74"/>
      <c r="G94" s="71"/>
    </row>
    <row r="95" spans="1:7" ht="15.75" x14ac:dyDescent="0.25">
      <c r="A95" s="8"/>
      <c r="B95" s="6">
        <v>701</v>
      </c>
      <c r="C95" s="14" t="s">
        <v>23</v>
      </c>
      <c r="D95" s="75">
        <v>188005.8</v>
      </c>
      <c r="E95" s="75">
        <v>188005.8</v>
      </c>
      <c r="F95" s="75">
        <v>188005.8</v>
      </c>
      <c r="G95" s="71">
        <f t="shared" si="2"/>
        <v>100</v>
      </c>
    </row>
    <row r="96" spans="1:7" ht="15.75" x14ac:dyDescent="0.25">
      <c r="A96" s="8"/>
      <c r="B96" s="6">
        <v>702</v>
      </c>
      <c r="C96" s="14" t="s">
        <v>14</v>
      </c>
      <c r="D96" s="75">
        <v>41505.699999999997</v>
      </c>
      <c r="E96" s="75">
        <v>41505.699999999997</v>
      </c>
      <c r="F96" s="75">
        <v>41505.699999999997</v>
      </c>
      <c r="G96" s="71">
        <f t="shared" si="2"/>
        <v>100</v>
      </c>
    </row>
    <row r="97" spans="1:7" ht="126.75" customHeight="1" x14ac:dyDescent="0.25">
      <c r="A97" s="8" t="s">
        <v>154</v>
      </c>
      <c r="B97" s="6"/>
      <c r="C97" s="41" t="s">
        <v>86</v>
      </c>
      <c r="D97" s="70">
        <f>D99+D101+D100</f>
        <v>53337.5</v>
      </c>
      <c r="E97" s="70">
        <f>E99+E101+E100</f>
        <v>53337.5</v>
      </c>
      <c r="F97" s="70">
        <f>F99+F101+F100</f>
        <v>53337.5</v>
      </c>
      <c r="G97" s="71">
        <f t="shared" si="2"/>
        <v>100</v>
      </c>
    </row>
    <row r="98" spans="1:7" ht="15.75" x14ac:dyDescent="0.25">
      <c r="A98" s="8"/>
      <c r="B98" s="6"/>
      <c r="C98" s="14" t="s">
        <v>5</v>
      </c>
      <c r="D98" s="70"/>
      <c r="E98" s="70"/>
      <c r="F98" s="70"/>
      <c r="G98" s="71"/>
    </row>
    <row r="99" spans="1:7" ht="15.75" x14ac:dyDescent="0.25">
      <c r="A99" s="8"/>
      <c r="B99" s="6">
        <v>702</v>
      </c>
      <c r="C99" s="14" t="s">
        <v>14</v>
      </c>
      <c r="D99" s="75">
        <v>52325.9</v>
      </c>
      <c r="E99" s="75">
        <v>52325.9</v>
      </c>
      <c r="F99" s="75">
        <v>52325.9</v>
      </c>
      <c r="G99" s="71">
        <f t="shared" si="2"/>
        <v>100</v>
      </c>
    </row>
    <row r="100" spans="1:7" ht="15.75" x14ac:dyDescent="0.25">
      <c r="A100" s="8"/>
      <c r="B100" s="6">
        <v>703</v>
      </c>
      <c r="C100" s="14" t="s">
        <v>17</v>
      </c>
      <c r="D100" s="75">
        <v>223.4</v>
      </c>
      <c r="E100" s="75">
        <v>223.4</v>
      </c>
      <c r="F100" s="75">
        <v>223.4</v>
      </c>
      <c r="G100" s="71">
        <f t="shared" si="2"/>
        <v>100</v>
      </c>
    </row>
    <row r="101" spans="1:7" ht="15.75" x14ac:dyDescent="0.25">
      <c r="A101" s="8"/>
      <c r="B101" s="6">
        <v>709</v>
      </c>
      <c r="C101" s="14" t="s">
        <v>45</v>
      </c>
      <c r="D101" s="75">
        <v>788.2</v>
      </c>
      <c r="E101" s="75">
        <v>788.2</v>
      </c>
      <c r="F101" s="75">
        <v>788.2</v>
      </c>
      <c r="G101" s="71">
        <f t="shared" si="2"/>
        <v>100</v>
      </c>
    </row>
    <row r="102" spans="1:7" ht="48" customHeight="1" x14ac:dyDescent="0.25">
      <c r="A102" s="8" t="s">
        <v>155</v>
      </c>
      <c r="B102" s="6">
        <v>105</v>
      </c>
      <c r="C102" s="41" t="s">
        <v>76</v>
      </c>
      <c r="D102" s="70">
        <v>3985.9</v>
      </c>
      <c r="E102" s="70">
        <v>3985.9</v>
      </c>
      <c r="F102" s="70">
        <v>3897.8</v>
      </c>
      <c r="G102" s="71">
        <f t="shared" si="2"/>
        <v>97.789708723249461</v>
      </c>
    </row>
    <row r="103" spans="1:7" ht="48.6" customHeight="1" x14ac:dyDescent="0.25">
      <c r="A103" s="8" t="s">
        <v>156</v>
      </c>
      <c r="B103" s="6">
        <v>104</v>
      </c>
      <c r="C103" s="41" t="s">
        <v>77</v>
      </c>
      <c r="D103" s="70">
        <v>4708</v>
      </c>
      <c r="E103" s="70">
        <v>4708</v>
      </c>
      <c r="F103" s="70">
        <v>4693.6000000000004</v>
      </c>
      <c r="G103" s="71">
        <f t="shared" si="2"/>
        <v>99.69413763806287</v>
      </c>
    </row>
    <row r="104" spans="1:7" ht="63" customHeight="1" x14ac:dyDescent="0.25">
      <c r="A104" s="8" t="s">
        <v>157</v>
      </c>
      <c r="B104" s="6">
        <v>1004</v>
      </c>
      <c r="C104" s="41" t="s">
        <v>89</v>
      </c>
      <c r="D104" s="70">
        <v>23179.599999999999</v>
      </c>
      <c r="E104" s="70">
        <v>23179.599999999999</v>
      </c>
      <c r="F104" s="70">
        <v>23179.599999999999</v>
      </c>
      <c r="G104" s="71">
        <f t="shared" si="2"/>
        <v>100</v>
      </c>
    </row>
    <row r="105" spans="1:7" ht="16.5" customHeight="1" x14ac:dyDescent="0.25">
      <c r="A105" s="9" t="s">
        <v>80</v>
      </c>
      <c r="B105" s="7" t="s">
        <v>4</v>
      </c>
      <c r="C105" s="16" t="s">
        <v>121</v>
      </c>
      <c r="D105" s="72">
        <f>D107+D108+D109+D110+D111+D115+D125+D129+D133+D134+D138+D142+D146+D147+D148+D152+D162+D166+D167+D171+D172+D173+D174+D175+D176+D177</f>
        <v>6418069</v>
      </c>
      <c r="E105" s="72">
        <f>E107+E108+E109+E110+E111+E115+E125+E129+E133+E134+E138+E142+E146+E147+E148+E152+E162+E166+E167+E171+E172+E173+E174+E175+E176+E177</f>
        <v>6418069</v>
      </c>
      <c r="F105" s="72">
        <f>F107+F108+F109+F110+F111+F115+F125+F129+F133+F134+F138+F142+F146+F147+F148+F152+F162+F166+F167+F171+F172+F173+F174+F175+F176+F177</f>
        <v>6231259.7000000002</v>
      </c>
      <c r="G105" s="73">
        <f t="shared" si="2"/>
        <v>97.089322349136481</v>
      </c>
    </row>
    <row r="106" spans="1:7" ht="15.75" x14ac:dyDescent="0.25">
      <c r="A106" s="8" t="s">
        <v>4</v>
      </c>
      <c r="B106" s="6" t="s">
        <v>4</v>
      </c>
      <c r="C106" s="14" t="s">
        <v>5</v>
      </c>
      <c r="D106" s="74" t="s">
        <v>4</v>
      </c>
      <c r="E106" s="74" t="s">
        <v>4</v>
      </c>
      <c r="F106" s="74" t="s">
        <v>4</v>
      </c>
      <c r="G106" s="71"/>
    </row>
    <row r="107" spans="1:7" s="43" customFormat="1" ht="127.5" customHeight="1" x14ac:dyDescent="0.25">
      <c r="A107" s="39" t="s">
        <v>84</v>
      </c>
      <c r="B107" s="40">
        <v>707</v>
      </c>
      <c r="C107" s="41" t="s">
        <v>58</v>
      </c>
      <c r="D107" s="75">
        <v>30380</v>
      </c>
      <c r="E107" s="75">
        <v>30380</v>
      </c>
      <c r="F107" s="75">
        <v>30300.6</v>
      </c>
      <c r="G107" s="71">
        <f t="shared" si="2"/>
        <v>99.738643844634623</v>
      </c>
    </row>
    <row r="108" spans="1:7" s="43" customFormat="1" ht="31.5" x14ac:dyDescent="0.25">
      <c r="A108" s="39" t="s">
        <v>158</v>
      </c>
      <c r="B108" s="40">
        <v>409</v>
      </c>
      <c r="C108" s="41" t="s">
        <v>65</v>
      </c>
      <c r="D108" s="70">
        <v>429747.1</v>
      </c>
      <c r="E108" s="70">
        <v>429747.1</v>
      </c>
      <c r="F108" s="70">
        <v>392701.6</v>
      </c>
      <c r="G108" s="71">
        <f t="shared" si="2"/>
        <v>91.379697501158248</v>
      </c>
    </row>
    <row r="109" spans="1:7" s="43" customFormat="1" ht="47.25" x14ac:dyDescent="0.25">
      <c r="A109" s="39" t="s">
        <v>159</v>
      </c>
      <c r="B109" s="40">
        <v>408</v>
      </c>
      <c r="C109" s="41" t="s">
        <v>69</v>
      </c>
      <c r="D109" s="70">
        <v>120000</v>
      </c>
      <c r="E109" s="70">
        <v>120000</v>
      </c>
      <c r="F109" s="70">
        <v>119985</v>
      </c>
      <c r="G109" s="71">
        <f t="shared" si="2"/>
        <v>99.987499999999997</v>
      </c>
    </row>
    <row r="110" spans="1:7" s="43" customFormat="1" ht="31.5" x14ac:dyDescent="0.25">
      <c r="A110" s="39" t="s">
        <v>160</v>
      </c>
      <c r="B110" s="40">
        <v>801</v>
      </c>
      <c r="C110" s="41" t="s">
        <v>71</v>
      </c>
      <c r="D110" s="70">
        <v>309320.90000000002</v>
      </c>
      <c r="E110" s="70">
        <v>309320.90000000002</v>
      </c>
      <c r="F110" s="70">
        <v>309320.90000000002</v>
      </c>
      <c r="G110" s="71">
        <f t="shared" si="2"/>
        <v>100</v>
      </c>
    </row>
    <row r="111" spans="1:7" s="43" customFormat="1" ht="31.5" x14ac:dyDescent="0.25">
      <c r="A111" s="39" t="s">
        <v>161</v>
      </c>
      <c r="B111" s="40"/>
      <c r="C111" s="41" t="s">
        <v>184</v>
      </c>
      <c r="D111" s="70">
        <f>D113+D114</f>
        <v>2067511.1</v>
      </c>
      <c r="E111" s="70">
        <f>E113+E114</f>
        <v>2067511.1</v>
      </c>
      <c r="F111" s="70">
        <f>F113+F114</f>
        <v>2067182.7</v>
      </c>
      <c r="G111" s="71">
        <f t="shared" si="2"/>
        <v>99.984116167502066</v>
      </c>
    </row>
    <row r="112" spans="1:7" s="43" customFormat="1" ht="15.75" x14ac:dyDescent="0.25">
      <c r="A112" s="39"/>
      <c r="B112" s="40"/>
      <c r="C112" s="41" t="s">
        <v>5</v>
      </c>
      <c r="D112" s="70"/>
      <c r="E112" s="70"/>
      <c r="F112" s="70"/>
      <c r="G112" s="71"/>
    </row>
    <row r="113" spans="1:7" s="43" customFormat="1" ht="15.75" x14ac:dyDescent="0.25">
      <c r="A113" s="39"/>
      <c r="B113" s="40">
        <v>701</v>
      </c>
      <c r="C113" s="41" t="s">
        <v>23</v>
      </c>
      <c r="D113" s="70">
        <v>220038</v>
      </c>
      <c r="E113" s="70">
        <v>220038</v>
      </c>
      <c r="F113" s="70">
        <v>219841.3</v>
      </c>
      <c r="G113" s="71">
        <f t="shared" si="2"/>
        <v>99.910606349812298</v>
      </c>
    </row>
    <row r="114" spans="1:7" s="43" customFormat="1" ht="15.75" x14ac:dyDescent="0.25">
      <c r="A114" s="39"/>
      <c r="B114" s="40">
        <v>702</v>
      </c>
      <c r="C114" s="41" t="s">
        <v>14</v>
      </c>
      <c r="D114" s="70">
        <v>1847473.1</v>
      </c>
      <c r="E114" s="70">
        <v>1847473.1</v>
      </c>
      <c r="F114" s="70">
        <v>1847341.4</v>
      </c>
      <c r="G114" s="71">
        <f t="shared" si="2"/>
        <v>99.992871344107797</v>
      </c>
    </row>
    <row r="115" spans="1:7" s="43" customFormat="1" ht="31.5" x14ac:dyDescent="0.25">
      <c r="A115" s="39" t="s">
        <v>162</v>
      </c>
      <c r="B115" s="40"/>
      <c r="C115" s="41" t="s">
        <v>114</v>
      </c>
      <c r="D115" s="75">
        <f>D117+D118+D119+D120+D121+D122+D123+D124</f>
        <v>82850</v>
      </c>
      <c r="E115" s="75">
        <f>E117+E118+E119+E120+E121+E122+E123+E124</f>
        <v>82850</v>
      </c>
      <c r="F115" s="75">
        <f>F117+F118+F119+F120+F121+F122+F123+F124</f>
        <v>78850.600000000006</v>
      </c>
      <c r="G115" s="71">
        <f t="shared" si="2"/>
        <v>95.17272178636091</v>
      </c>
    </row>
    <row r="116" spans="1:7" s="43" customFormat="1" ht="15.75" x14ac:dyDescent="0.25">
      <c r="A116" s="39"/>
      <c r="B116" s="40"/>
      <c r="C116" s="41" t="s">
        <v>5</v>
      </c>
      <c r="D116" s="75"/>
      <c r="E116" s="75"/>
      <c r="F116" s="75"/>
      <c r="G116" s="71"/>
    </row>
    <row r="117" spans="1:7" s="43" customFormat="1" ht="31.5" x14ac:dyDescent="0.25">
      <c r="A117" s="39"/>
      <c r="B117" s="40">
        <v>309</v>
      </c>
      <c r="C117" s="41" t="s">
        <v>97</v>
      </c>
      <c r="D117" s="75">
        <v>500</v>
      </c>
      <c r="E117" s="75">
        <v>500</v>
      </c>
      <c r="F117" s="75">
        <v>499.4</v>
      </c>
      <c r="G117" s="71">
        <f t="shared" si="2"/>
        <v>99.88</v>
      </c>
    </row>
    <row r="118" spans="1:7" s="43" customFormat="1" ht="15.75" x14ac:dyDescent="0.25">
      <c r="A118" s="39"/>
      <c r="B118" s="40">
        <v>501</v>
      </c>
      <c r="C118" s="41" t="s">
        <v>98</v>
      </c>
      <c r="D118" s="75">
        <v>6645</v>
      </c>
      <c r="E118" s="75">
        <v>6645</v>
      </c>
      <c r="F118" s="75">
        <v>6460.4</v>
      </c>
      <c r="G118" s="71">
        <f t="shared" si="2"/>
        <v>97.221971407072985</v>
      </c>
    </row>
    <row r="119" spans="1:7" s="43" customFormat="1" ht="15.75" x14ac:dyDescent="0.25">
      <c r="A119" s="39"/>
      <c r="B119" s="40">
        <v>503</v>
      </c>
      <c r="C119" s="41" t="s">
        <v>99</v>
      </c>
      <c r="D119" s="75">
        <v>15465</v>
      </c>
      <c r="E119" s="75">
        <v>15465</v>
      </c>
      <c r="F119" s="75">
        <v>11653.3</v>
      </c>
      <c r="G119" s="71">
        <f t="shared" si="2"/>
        <v>75.352731975428384</v>
      </c>
    </row>
    <row r="120" spans="1:7" s="43" customFormat="1" ht="15.75" x14ac:dyDescent="0.25">
      <c r="A120" s="39"/>
      <c r="B120" s="40">
        <v>701</v>
      </c>
      <c r="C120" s="41" t="s">
        <v>23</v>
      </c>
      <c r="D120" s="75">
        <v>27960</v>
      </c>
      <c r="E120" s="75">
        <v>27960</v>
      </c>
      <c r="F120" s="75">
        <v>27958.2</v>
      </c>
      <c r="G120" s="71">
        <f t="shared" si="2"/>
        <v>99.993562231759654</v>
      </c>
    </row>
    <row r="121" spans="1:7" s="43" customFormat="1" ht="15.75" x14ac:dyDescent="0.25">
      <c r="A121" s="39"/>
      <c r="B121" s="40">
        <v>702</v>
      </c>
      <c r="C121" s="41" t="s">
        <v>14</v>
      </c>
      <c r="D121" s="75">
        <v>20760</v>
      </c>
      <c r="E121" s="75">
        <v>20760</v>
      </c>
      <c r="F121" s="75">
        <v>20759.5</v>
      </c>
      <c r="G121" s="71">
        <f t="shared" si="2"/>
        <v>99.99759152215799</v>
      </c>
    </row>
    <row r="122" spans="1:7" s="43" customFormat="1" ht="15.75" x14ac:dyDescent="0.25">
      <c r="A122" s="39"/>
      <c r="B122" s="40">
        <v>703</v>
      </c>
      <c r="C122" s="41" t="s">
        <v>17</v>
      </c>
      <c r="D122" s="75">
        <v>4440</v>
      </c>
      <c r="E122" s="75">
        <v>4440</v>
      </c>
      <c r="F122" s="75">
        <v>4440</v>
      </c>
      <c r="G122" s="71">
        <f t="shared" si="2"/>
        <v>100</v>
      </c>
    </row>
    <row r="123" spans="1:7" s="43" customFormat="1" ht="15.75" x14ac:dyDescent="0.25">
      <c r="A123" s="39"/>
      <c r="B123" s="40">
        <v>801</v>
      </c>
      <c r="C123" s="41" t="s">
        <v>100</v>
      </c>
      <c r="D123" s="75">
        <v>2830</v>
      </c>
      <c r="E123" s="75">
        <v>2830</v>
      </c>
      <c r="F123" s="75">
        <v>2830</v>
      </c>
      <c r="G123" s="71">
        <f t="shared" si="2"/>
        <v>100</v>
      </c>
    </row>
    <row r="124" spans="1:7" s="43" customFormat="1" ht="15.75" x14ac:dyDescent="0.25">
      <c r="A124" s="39"/>
      <c r="B124" s="40">
        <v>1101</v>
      </c>
      <c r="C124" s="41" t="s">
        <v>15</v>
      </c>
      <c r="D124" s="75">
        <v>4250</v>
      </c>
      <c r="E124" s="75">
        <v>4250</v>
      </c>
      <c r="F124" s="75">
        <v>4249.8</v>
      </c>
      <c r="G124" s="71">
        <f t="shared" si="2"/>
        <v>99.995294117647063</v>
      </c>
    </row>
    <row r="125" spans="1:7" s="43" customFormat="1" ht="33" customHeight="1" x14ac:dyDescent="0.25">
      <c r="A125" s="39" t="s">
        <v>163</v>
      </c>
      <c r="B125" s="40"/>
      <c r="C125" s="41" t="s">
        <v>115</v>
      </c>
      <c r="D125" s="75">
        <f>D127+D128</f>
        <v>153928.4</v>
      </c>
      <c r="E125" s="75">
        <f>E127+E128</f>
        <v>153928.4</v>
      </c>
      <c r="F125" s="75">
        <f>F127+F128</f>
        <v>153768.5</v>
      </c>
      <c r="G125" s="71">
        <f t="shared" si="2"/>
        <v>99.896120533962545</v>
      </c>
    </row>
    <row r="126" spans="1:7" s="43" customFormat="1" ht="15.75" x14ac:dyDescent="0.25">
      <c r="A126" s="39"/>
      <c r="B126" s="6"/>
      <c r="C126" s="14" t="s">
        <v>5</v>
      </c>
      <c r="D126" s="75"/>
      <c r="E126" s="75"/>
      <c r="F126" s="75"/>
      <c r="G126" s="71"/>
    </row>
    <row r="127" spans="1:7" s="43" customFormat="1" ht="15.75" x14ac:dyDescent="0.25">
      <c r="A127" s="39"/>
      <c r="B127" s="6">
        <v>702</v>
      </c>
      <c r="C127" s="14" t="s">
        <v>14</v>
      </c>
      <c r="D127" s="75">
        <v>117168.4</v>
      </c>
      <c r="E127" s="75">
        <v>117168.4</v>
      </c>
      <c r="F127" s="75">
        <v>117168.4</v>
      </c>
      <c r="G127" s="71">
        <f t="shared" si="2"/>
        <v>100</v>
      </c>
    </row>
    <row r="128" spans="1:7" s="43" customFormat="1" ht="15.75" x14ac:dyDescent="0.25">
      <c r="A128" s="39"/>
      <c r="B128" s="6">
        <v>709</v>
      </c>
      <c r="C128" s="14" t="s">
        <v>45</v>
      </c>
      <c r="D128" s="75">
        <v>36760</v>
      </c>
      <c r="E128" s="75">
        <v>36760</v>
      </c>
      <c r="F128" s="75">
        <v>36600.1</v>
      </c>
      <c r="G128" s="71">
        <f t="shared" si="2"/>
        <v>99.565016322089235</v>
      </c>
    </row>
    <row r="129" spans="1:7" s="43" customFormat="1" ht="31.5" x14ac:dyDescent="0.25">
      <c r="A129" s="39" t="s">
        <v>164</v>
      </c>
      <c r="B129" s="6"/>
      <c r="C129" s="14" t="s">
        <v>120</v>
      </c>
      <c r="D129" s="75">
        <f>D131+D132</f>
        <v>4580.8</v>
      </c>
      <c r="E129" s="75">
        <f>E131+E132</f>
        <v>4580.8</v>
      </c>
      <c r="F129" s="75">
        <f>F131+F132</f>
        <v>4471.5</v>
      </c>
      <c r="G129" s="71">
        <f t="shared" si="2"/>
        <v>97.613953894516243</v>
      </c>
    </row>
    <row r="130" spans="1:7" s="43" customFormat="1" ht="15.75" x14ac:dyDescent="0.25">
      <c r="A130" s="39"/>
      <c r="B130" s="6"/>
      <c r="C130" s="14" t="s">
        <v>5</v>
      </c>
      <c r="D130" s="75"/>
      <c r="E130" s="75"/>
      <c r="F130" s="75"/>
      <c r="G130" s="71"/>
    </row>
    <row r="131" spans="1:7" s="43" customFormat="1" ht="15.75" x14ac:dyDescent="0.25">
      <c r="A131" s="39"/>
      <c r="B131" s="6">
        <v>408</v>
      </c>
      <c r="C131" s="14" t="s">
        <v>91</v>
      </c>
      <c r="D131" s="75">
        <v>736.2</v>
      </c>
      <c r="E131" s="75">
        <v>736.2</v>
      </c>
      <c r="F131" s="75">
        <v>726.9</v>
      </c>
      <c r="G131" s="71">
        <f t="shared" si="2"/>
        <v>98.736756316218404</v>
      </c>
    </row>
    <row r="132" spans="1:7" s="43" customFormat="1" ht="15.75" x14ac:dyDescent="0.25">
      <c r="A132" s="39"/>
      <c r="B132" s="6">
        <v>409</v>
      </c>
      <c r="C132" s="14" t="s">
        <v>92</v>
      </c>
      <c r="D132" s="75">
        <v>3844.6</v>
      </c>
      <c r="E132" s="75">
        <v>3844.6</v>
      </c>
      <c r="F132" s="75">
        <v>3744.6</v>
      </c>
      <c r="G132" s="71">
        <f t="shared" si="2"/>
        <v>97.398949175466882</v>
      </c>
    </row>
    <row r="133" spans="1:7" s="43" customFormat="1" ht="33" customHeight="1" x14ac:dyDescent="0.25">
      <c r="A133" s="39" t="s">
        <v>165</v>
      </c>
      <c r="B133" s="6">
        <v>801</v>
      </c>
      <c r="C133" s="14" t="s">
        <v>104</v>
      </c>
      <c r="D133" s="75">
        <v>1354.4</v>
      </c>
      <c r="E133" s="75">
        <v>1354.4</v>
      </c>
      <c r="F133" s="75">
        <v>1354.4</v>
      </c>
      <c r="G133" s="71">
        <f t="shared" si="2"/>
        <v>100</v>
      </c>
    </row>
    <row r="134" spans="1:7" s="43" customFormat="1" ht="15.75" customHeight="1" x14ac:dyDescent="0.25">
      <c r="A134" s="39" t="s">
        <v>166</v>
      </c>
      <c r="B134" s="6">
        <v>801</v>
      </c>
      <c r="C134" s="14" t="s">
        <v>116</v>
      </c>
      <c r="D134" s="75">
        <f>D136+D137</f>
        <v>203.70000000000002</v>
      </c>
      <c r="E134" s="75">
        <f>E136+E137</f>
        <v>203.70000000000002</v>
      </c>
      <c r="F134" s="75">
        <f>F136+F137</f>
        <v>203.70000000000002</v>
      </c>
      <c r="G134" s="71">
        <f t="shared" si="2"/>
        <v>100</v>
      </c>
    </row>
    <row r="135" spans="1:7" s="43" customFormat="1" ht="15.75" x14ac:dyDescent="0.25">
      <c r="A135" s="39"/>
      <c r="B135" s="6"/>
      <c r="C135" s="20" t="s">
        <v>81</v>
      </c>
      <c r="D135" s="75"/>
      <c r="E135" s="75"/>
      <c r="F135" s="75"/>
      <c r="G135" s="71"/>
    </row>
    <row r="136" spans="1:7" s="43" customFormat="1" ht="15.75" x14ac:dyDescent="0.25">
      <c r="A136" s="39"/>
      <c r="B136" s="6"/>
      <c r="C136" s="41" t="s">
        <v>82</v>
      </c>
      <c r="D136" s="75">
        <v>154.80000000000001</v>
      </c>
      <c r="E136" s="75">
        <v>154.80000000000001</v>
      </c>
      <c r="F136" s="75">
        <v>154.80000000000001</v>
      </c>
      <c r="G136" s="71">
        <f t="shared" si="2"/>
        <v>100</v>
      </c>
    </row>
    <row r="137" spans="1:7" s="43" customFormat="1" ht="15.75" x14ac:dyDescent="0.25">
      <c r="A137" s="39"/>
      <c r="B137" s="6"/>
      <c r="C137" s="41" t="s">
        <v>83</v>
      </c>
      <c r="D137" s="75">
        <v>48.9</v>
      </c>
      <c r="E137" s="75">
        <v>48.9</v>
      </c>
      <c r="F137" s="75">
        <v>48.9</v>
      </c>
      <c r="G137" s="71">
        <f t="shared" si="2"/>
        <v>100</v>
      </c>
    </row>
    <row r="138" spans="1:7" s="43" customFormat="1" ht="31.5" x14ac:dyDescent="0.25">
      <c r="A138" s="39" t="s">
        <v>167</v>
      </c>
      <c r="B138" s="6">
        <v>1003</v>
      </c>
      <c r="C138" s="41" t="s">
        <v>150</v>
      </c>
      <c r="D138" s="75">
        <f>D140+D141</f>
        <v>21507.5</v>
      </c>
      <c r="E138" s="75">
        <f>E140+E141</f>
        <v>21507.5</v>
      </c>
      <c r="F138" s="75">
        <f>F140+F141</f>
        <v>21507.4</v>
      </c>
      <c r="G138" s="71">
        <f t="shared" si="2"/>
        <v>99.999535045914229</v>
      </c>
    </row>
    <row r="139" spans="1:7" s="43" customFormat="1" ht="15.75" x14ac:dyDescent="0.25">
      <c r="A139" s="39"/>
      <c r="B139" s="6"/>
      <c r="C139" s="20" t="s">
        <v>81</v>
      </c>
      <c r="D139" s="75"/>
      <c r="E139" s="75"/>
      <c r="F139" s="75"/>
      <c r="G139" s="71"/>
    </row>
    <row r="140" spans="1:7" s="43" customFormat="1" ht="15.75" x14ac:dyDescent="0.25">
      <c r="A140" s="39"/>
      <c r="B140" s="6"/>
      <c r="C140" s="41" t="s">
        <v>82</v>
      </c>
      <c r="D140" s="75">
        <v>7334</v>
      </c>
      <c r="E140" s="75">
        <v>7334</v>
      </c>
      <c r="F140" s="75">
        <v>7334</v>
      </c>
      <c r="G140" s="71">
        <f t="shared" si="2"/>
        <v>100</v>
      </c>
    </row>
    <row r="141" spans="1:7" s="43" customFormat="1" ht="15.75" x14ac:dyDescent="0.25">
      <c r="A141" s="39"/>
      <c r="B141" s="6"/>
      <c r="C141" s="41" t="s">
        <v>83</v>
      </c>
      <c r="D141" s="75">
        <v>14173.5</v>
      </c>
      <c r="E141" s="75">
        <v>14173.5</v>
      </c>
      <c r="F141" s="75">
        <v>14173.4</v>
      </c>
      <c r="G141" s="71">
        <f t="shared" si="2"/>
        <v>99.999294457967338</v>
      </c>
    </row>
    <row r="142" spans="1:7" s="43" customFormat="1" ht="31.5" x14ac:dyDescent="0.25">
      <c r="A142" s="39" t="s">
        <v>168</v>
      </c>
      <c r="B142" s="6">
        <v>801</v>
      </c>
      <c r="C142" s="41" t="s">
        <v>117</v>
      </c>
      <c r="D142" s="75">
        <f>D144+D145</f>
        <v>3849.1</v>
      </c>
      <c r="E142" s="75">
        <f>E144+E145</f>
        <v>3849.1</v>
      </c>
      <c r="F142" s="75">
        <f>F144+F145</f>
        <v>3849.1</v>
      </c>
      <c r="G142" s="71">
        <f t="shared" si="2"/>
        <v>100</v>
      </c>
    </row>
    <row r="143" spans="1:7" s="43" customFormat="1" ht="15.75" x14ac:dyDescent="0.25">
      <c r="A143" s="39"/>
      <c r="B143" s="6"/>
      <c r="C143" s="20" t="s">
        <v>81</v>
      </c>
      <c r="D143" s="75"/>
      <c r="E143" s="75"/>
      <c r="F143" s="75"/>
      <c r="G143" s="71"/>
    </row>
    <row r="144" spans="1:7" s="43" customFormat="1" ht="15.75" x14ac:dyDescent="0.25">
      <c r="A144" s="39"/>
      <c r="B144" s="6"/>
      <c r="C144" s="41" t="s">
        <v>82</v>
      </c>
      <c r="D144" s="75">
        <v>2925</v>
      </c>
      <c r="E144" s="75">
        <v>2925</v>
      </c>
      <c r="F144" s="75">
        <v>2925</v>
      </c>
      <c r="G144" s="71">
        <f t="shared" si="2"/>
        <v>100</v>
      </c>
    </row>
    <row r="145" spans="1:7" s="43" customFormat="1" ht="15.75" x14ac:dyDescent="0.25">
      <c r="A145" s="39"/>
      <c r="B145" s="6"/>
      <c r="C145" s="41" t="s">
        <v>83</v>
      </c>
      <c r="D145" s="75">
        <v>924.1</v>
      </c>
      <c r="E145" s="75">
        <v>924.1</v>
      </c>
      <c r="F145" s="75">
        <v>924.1</v>
      </c>
      <c r="G145" s="71">
        <f t="shared" si="2"/>
        <v>100</v>
      </c>
    </row>
    <row r="146" spans="1:7" s="43" customFormat="1" ht="16.5" customHeight="1" x14ac:dyDescent="0.25">
      <c r="A146" s="39" t="s">
        <v>169</v>
      </c>
      <c r="B146" s="6">
        <v>502</v>
      </c>
      <c r="C146" s="41" t="s">
        <v>111</v>
      </c>
      <c r="D146" s="75">
        <v>11706.8</v>
      </c>
      <c r="E146" s="75">
        <v>11706.8</v>
      </c>
      <c r="F146" s="75">
        <v>8791.5</v>
      </c>
      <c r="G146" s="71">
        <f t="shared" si="2"/>
        <v>75.09737930091913</v>
      </c>
    </row>
    <row r="147" spans="1:7" s="43" customFormat="1" ht="31.5" x14ac:dyDescent="0.25">
      <c r="A147" s="39" t="s">
        <v>170</v>
      </c>
      <c r="B147" s="6">
        <v>409</v>
      </c>
      <c r="C147" s="41" t="s">
        <v>113</v>
      </c>
      <c r="D147" s="75">
        <v>634117.6</v>
      </c>
      <c r="E147" s="75">
        <v>634117.6</v>
      </c>
      <c r="F147" s="75">
        <v>608523.30000000005</v>
      </c>
      <c r="G147" s="71">
        <f t="shared" si="2"/>
        <v>95.963792835903007</v>
      </c>
    </row>
    <row r="148" spans="1:7" s="43" customFormat="1" ht="47.25" x14ac:dyDescent="0.25">
      <c r="A148" s="39" t="s">
        <v>171</v>
      </c>
      <c r="B148" s="6">
        <v>503</v>
      </c>
      <c r="C148" s="41" t="s">
        <v>125</v>
      </c>
      <c r="D148" s="75">
        <f>D150+D151</f>
        <v>298936.30000000005</v>
      </c>
      <c r="E148" s="75">
        <f>E150+E151</f>
        <v>298936.30000000005</v>
      </c>
      <c r="F148" s="75">
        <f>F150+F151</f>
        <v>293666.59999999998</v>
      </c>
      <c r="G148" s="71">
        <f t="shared" si="2"/>
        <v>98.237182971756837</v>
      </c>
    </row>
    <row r="149" spans="1:7" s="43" customFormat="1" ht="15.75" x14ac:dyDescent="0.25">
      <c r="A149" s="39"/>
      <c r="B149" s="6"/>
      <c r="C149" s="20" t="s">
        <v>81</v>
      </c>
      <c r="D149" s="75"/>
      <c r="E149" s="75"/>
      <c r="F149" s="75"/>
      <c r="G149" s="71"/>
    </row>
    <row r="150" spans="1:7" s="43" customFormat="1" ht="15.75" x14ac:dyDescent="0.25">
      <c r="A150" s="39"/>
      <c r="B150" s="6"/>
      <c r="C150" s="41" t="s">
        <v>82</v>
      </c>
      <c r="D150" s="75">
        <v>227191.7</v>
      </c>
      <c r="E150" s="75">
        <v>227191.7</v>
      </c>
      <c r="F150" s="75">
        <v>223186.6</v>
      </c>
      <c r="G150" s="71">
        <f t="shared" ref="G150:G184" si="3">F150/E150*100</f>
        <v>98.237127500696545</v>
      </c>
    </row>
    <row r="151" spans="1:7" s="43" customFormat="1" ht="15.75" x14ac:dyDescent="0.25">
      <c r="A151" s="39"/>
      <c r="B151" s="6"/>
      <c r="C151" s="41" t="s">
        <v>83</v>
      </c>
      <c r="D151" s="75">
        <v>71744.600000000006</v>
      </c>
      <c r="E151" s="75">
        <v>71744.600000000006</v>
      </c>
      <c r="F151" s="75">
        <v>70480</v>
      </c>
      <c r="G151" s="71">
        <f t="shared" si="3"/>
        <v>98.237358630475313</v>
      </c>
    </row>
    <row r="152" spans="1:7" s="43" customFormat="1" ht="31.5" customHeight="1" x14ac:dyDescent="0.25">
      <c r="A152" s="39" t="s">
        <v>172</v>
      </c>
      <c r="B152" s="6"/>
      <c r="C152" s="41" t="s">
        <v>128</v>
      </c>
      <c r="D152" s="75">
        <f>D154+D158</f>
        <v>1112885.3999999999</v>
      </c>
      <c r="E152" s="75">
        <f>E154+E158</f>
        <v>1112885.3999999999</v>
      </c>
      <c r="F152" s="75">
        <f>F154+F158</f>
        <v>1072793.1000000001</v>
      </c>
      <c r="G152" s="71">
        <f t="shared" si="3"/>
        <v>96.397445774740163</v>
      </c>
    </row>
    <row r="153" spans="1:7" s="43" customFormat="1" ht="15.75" x14ac:dyDescent="0.25">
      <c r="A153" s="39"/>
      <c r="B153" s="6"/>
      <c r="C153" s="14" t="s">
        <v>5</v>
      </c>
      <c r="D153" s="75"/>
      <c r="E153" s="75"/>
      <c r="F153" s="75"/>
      <c r="G153" s="71"/>
    </row>
    <row r="154" spans="1:7" s="43" customFormat="1" ht="15.75" x14ac:dyDescent="0.25">
      <c r="A154" s="39"/>
      <c r="B154" s="6">
        <v>701</v>
      </c>
      <c r="C154" s="41" t="s">
        <v>129</v>
      </c>
      <c r="D154" s="75">
        <f>D156+D157</f>
        <v>240496.9</v>
      </c>
      <c r="E154" s="75">
        <f>E156+E157</f>
        <v>240496.9</v>
      </c>
      <c r="F154" s="75">
        <f>F156+F157</f>
        <v>234301.3</v>
      </c>
      <c r="G154" s="71">
        <f t="shared" si="3"/>
        <v>97.423833737565843</v>
      </c>
    </row>
    <row r="155" spans="1:7" s="43" customFormat="1" ht="15.75" x14ac:dyDescent="0.25">
      <c r="A155" s="39"/>
      <c r="B155" s="6"/>
      <c r="C155" s="20" t="s">
        <v>81</v>
      </c>
      <c r="D155" s="75"/>
      <c r="E155" s="75"/>
      <c r="F155" s="75"/>
      <c r="G155" s="71"/>
    </row>
    <row r="156" spans="1:7" s="43" customFormat="1" ht="15.75" x14ac:dyDescent="0.25">
      <c r="A156" s="39"/>
      <c r="B156" s="6"/>
      <c r="C156" s="41" t="s">
        <v>82</v>
      </c>
      <c r="D156" s="75">
        <v>182777.5</v>
      </c>
      <c r="E156" s="75">
        <v>182777.5</v>
      </c>
      <c r="F156" s="75">
        <v>178068.9</v>
      </c>
      <c r="G156" s="71">
        <f t="shared" si="3"/>
        <v>97.423862346295351</v>
      </c>
    </row>
    <row r="157" spans="1:7" s="43" customFormat="1" ht="15.75" x14ac:dyDescent="0.25">
      <c r="A157" s="39"/>
      <c r="B157" s="6"/>
      <c r="C157" s="41" t="s">
        <v>83</v>
      </c>
      <c r="D157" s="75">
        <v>57719.4</v>
      </c>
      <c r="E157" s="75">
        <v>57719.4</v>
      </c>
      <c r="F157" s="75">
        <v>56232.4</v>
      </c>
      <c r="G157" s="71">
        <f t="shared" si="3"/>
        <v>97.423743143553125</v>
      </c>
    </row>
    <row r="158" spans="1:7" s="43" customFormat="1" ht="15.75" x14ac:dyDescent="0.25">
      <c r="A158" s="39"/>
      <c r="B158" s="6">
        <v>702</v>
      </c>
      <c r="C158" s="14" t="s">
        <v>130</v>
      </c>
      <c r="D158" s="75">
        <f>D160+D161</f>
        <v>872388.5</v>
      </c>
      <c r="E158" s="75">
        <f>E160+E161</f>
        <v>872388.5</v>
      </c>
      <c r="F158" s="75">
        <f>F160+F161</f>
        <v>838491.8</v>
      </c>
      <c r="G158" s="71">
        <f t="shared" si="3"/>
        <v>96.114494860947858</v>
      </c>
    </row>
    <row r="159" spans="1:7" s="43" customFormat="1" ht="15.75" x14ac:dyDescent="0.25">
      <c r="A159" s="39"/>
      <c r="B159" s="6"/>
      <c r="C159" s="20" t="s">
        <v>81</v>
      </c>
      <c r="D159" s="75"/>
      <c r="E159" s="75"/>
      <c r="F159" s="75"/>
      <c r="G159" s="71"/>
    </row>
    <row r="160" spans="1:7" s="43" customFormat="1" ht="15.75" x14ac:dyDescent="0.25">
      <c r="A160" s="39"/>
      <c r="B160" s="6"/>
      <c r="C160" s="41" t="s">
        <v>82</v>
      </c>
      <c r="D160" s="75">
        <v>663015.1</v>
      </c>
      <c r="E160" s="75">
        <v>663015.1</v>
      </c>
      <c r="F160" s="75">
        <v>637253.6</v>
      </c>
      <c r="G160" s="71">
        <f t="shared" si="3"/>
        <v>96.114492716681724</v>
      </c>
    </row>
    <row r="161" spans="1:7" s="43" customFormat="1" ht="15.75" x14ac:dyDescent="0.25">
      <c r="A161" s="39"/>
      <c r="B161" s="6"/>
      <c r="C161" s="41" t="s">
        <v>83</v>
      </c>
      <c r="D161" s="75">
        <v>209373.4</v>
      </c>
      <c r="E161" s="75">
        <v>209373.4</v>
      </c>
      <c r="F161" s="75">
        <v>201238.2</v>
      </c>
      <c r="G161" s="71">
        <f t="shared" si="3"/>
        <v>96.114501651117095</v>
      </c>
    </row>
    <row r="162" spans="1:7" s="43" customFormat="1" ht="48.75" customHeight="1" x14ac:dyDescent="0.25">
      <c r="A162" s="39" t="s">
        <v>173</v>
      </c>
      <c r="B162" s="6"/>
      <c r="C162" s="41" t="s">
        <v>191</v>
      </c>
      <c r="D162" s="75">
        <f>D164+D165</f>
        <v>126232.3</v>
      </c>
      <c r="E162" s="75">
        <f>E164+E165</f>
        <v>126232.3</v>
      </c>
      <c r="F162" s="75">
        <f>F164+F165</f>
        <v>93887.200000000012</v>
      </c>
      <c r="G162" s="71">
        <f t="shared" si="3"/>
        <v>74.37652645162926</v>
      </c>
    </row>
    <row r="163" spans="1:7" s="43" customFormat="1" ht="15.75" x14ac:dyDescent="0.25">
      <c r="A163" s="39"/>
      <c r="B163" s="6"/>
      <c r="C163" s="14" t="s">
        <v>5</v>
      </c>
      <c r="D163" s="75"/>
      <c r="E163" s="75"/>
      <c r="F163" s="75"/>
      <c r="G163" s="71"/>
    </row>
    <row r="164" spans="1:7" s="43" customFormat="1" ht="15.75" x14ac:dyDescent="0.25">
      <c r="A164" s="39"/>
      <c r="B164" s="6">
        <v>701</v>
      </c>
      <c r="C164" s="41" t="s">
        <v>23</v>
      </c>
      <c r="D164" s="75">
        <v>28052.5</v>
      </c>
      <c r="E164" s="75">
        <v>28052.5</v>
      </c>
      <c r="F164" s="75">
        <v>19019.599999999999</v>
      </c>
      <c r="G164" s="71">
        <f t="shared" si="3"/>
        <v>67.800017823723365</v>
      </c>
    </row>
    <row r="165" spans="1:7" s="43" customFormat="1" ht="15.75" x14ac:dyDescent="0.25">
      <c r="A165" s="39"/>
      <c r="B165" s="6">
        <v>702</v>
      </c>
      <c r="C165" s="14" t="s">
        <v>14</v>
      </c>
      <c r="D165" s="75">
        <v>98179.8</v>
      </c>
      <c r="E165" s="75">
        <v>98179.8</v>
      </c>
      <c r="F165" s="75">
        <v>74867.600000000006</v>
      </c>
      <c r="G165" s="71">
        <f t="shared" si="3"/>
        <v>76.25560451335204</v>
      </c>
    </row>
    <row r="166" spans="1:7" s="43" customFormat="1" ht="31.5" x14ac:dyDescent="0.25">
      <c r="A166" s="39" t="s">
        <v>174</v>
      </c>
      <c r="B166" s="6">
        <v>409</v>
      </c>
      <c r="C166" s="14" t="s">
        <v>133</v>
      </c>
      <c r="D166" s="75">
        <v>705491.9</v>
      </c>
      <c r="E166" s="75">
        <v>705491.9</v>
      </c>
      <c r="F166" s="75">
        <v>668104.80000000005</v>
      </c>
      <c r="G166" s="71">
        <f t="shared" si="3"/>
        <v>94.700562827156489</v>
      </c>
    </row>
    <row r="167" spans="1:7" s="43" customFormat="1" ht="78.75" x14ac:dyDescent="0.25">
      <c r="A167" s="39" t="s">
        <v>175</v>
      </c>
      <c r="B167" s="6"/>
      <c r="C167" s="14" t="s">
        <v>192</v>
      </c>
      <c r="D167" s="75">
        <f>D169+D170</f>
        <v>1062.3</v>
      </c>
      <c r="E167" s="75">
        <f>E169+E170</f>
        <v>1062.3</v>
      </c>
      <c r="F167" s="75">
        <f>F169+F170</f>
        <v>1062.3</v>
      </c>
      <c r="G167" s="71">
        <f t="shared" si="3"/>
        <v>100</v>
      </c>
    </row>
    <row r="168" spans="1:7" s="43" customFormat="1" ht="14.25" customHeight="1" x14ac:dyDescent="0.25">
      <c r="A168" s="39"/>
      <c r="B168" s="6"/>
      <c r="C168" s="14" t="s">
        <v>5</v>
      </c>
      <c r="D168" s="75"/>
      <c r="E168" s="75"/>
      <c r="F168" s="75"/>
      <c r="G168" s="71"/>
    </row>
    <row r="169" spans="1:7" s="43" customFormat="1" ht="15.75" x14ac:dyDescent="0.25">
      <c r="A169" s="39"/>
      <c r="B169" s="40">
        <v>501</v>
      </c>
      <c r="C169" s="41" t="s">
        <v>98</v>
      </c>
      <c r="D169" s="75">
        <v>212.5</v>
      </c>
      <c r="E169" s="75">
        <v>212.5</v>
      </c>
      <c r="F169" s="75">
        <v>212.5</v>
      </c>
      <c r="G169" s="71">
        <f t="shared" si="3"/>
        <v>100</v>
      </c>
    </row>
    <row r="170" spans="1:7" s="43" customFormat="1" ht="15.75" x14ac:dyDescent="0.25">
      <c r="A170" s="39"/>
      <c r="B170" s="40">
        <v>503</v>
      </c>
      <c r="C170" s="41" t="s">
        <v>99</v>
      </c>
      <c r="D170" s="75">
        <v>849.8</v>
      </c>
      <c r="E170" s="75">
        <v>849.8</v>
      </c>
      <c r="F170" s="75">
        <v>849.8</v>
      </c>
      <c r="G170" s="71">
        <f t="shared" si="3"/>
        <v>100</v>
      </c>
    </row>
    <row r="171" spans="1:7" s="43" customFormat="1" ht="31.5" x14ac:dyDescent="0.25">
      <c r="A171" s="39" t="s">
        <v>176</v>
      </c>
      <c r="B171" s="40">
        <v>705</v>
      </c>
      <c r="C171" s="41" t="s">
        <v>136</v>
      </c>
      <c r="D171" s="75">
        <v>2730</v>
      </c>
      <c r="E171" s="75">
        <v>2730</v>
      </c>
      <c r="F171" s="75">
        <v>2650.7</v>
      </c>
      <c r="G171" s="71">
        <f t="shared" si="3"/>
        <v>97.095238095238088</v>
      </c>
    </row>
    <row r="172" spans="1:7" s="43" customFormat="1" ht="61.5" customHeight="1" x14ac:dyDescent="0.25">
      <c r="A172" s="39" t="s">
        <v>177</v>
      </c>
      <c r="B172" s="40">
        <v>1101</v>
      </c>
      <c r="C172" s="41" t="s">
        <v>143</v>
      </c>
      <c r="D172" s="75">
        <v>5671.1</v>
      </c>
      <c r="E172" s="75">
        <v>5671.1</v>
      </c>
      <c r="F172" s="75">
        <v>5671.1</v>
      </c>
      <c r="G172" s="71">
        <f t="shared" si="3"/>
        <v>100</v>
      </c>
    </row>
    <row r="173" spans="1:7" s="43" customFormat="1" ht="47.25" customHeight="1" x14ac:dyDescent="0.25">
      <c r="A173" s="39" t="s">
        <v>178</v>
      </c>
      <c r="B173" s="40">
        <v>408</v>
      </c>
      <c r="C173" s="41" t="s">
        <v>144</v>
      </c>
      <c r="D173" s="75">
        <v>200000</v>
      </c>
      <c r="E173" s="75">
        <v>200000</v>
      </c>
      <c r="F173" s="75">
        <v>200000</v>
      </c>
      <c r="G173" s="71">
        <f t="shared" si="3"/>
        <v>100</v>
      </c>
    </row>
    <row r="174" spans="1:7" s="43" customFormat="1" ht="18" customHeight="1" x14ac:dyDescent="0.25">
      <c r="A174" s="39" t="s">
        <v>179</v>
      </c>
      <c r="B174" s="40">
        <v>702</v>
      </c>
      <c r="C174" s="41" t="s">
        <v>145</v>
      </c>
      <c r="D174" s="75">
        <v>5774.9</v>
      </c>
      <c r="E174" s="75">
        <v>5774.9</v>
      </c>
      <c r="F174" s="75">
        <v>5774.9</v>
      </c>
      <c r="G174" s="71">
        <f t="shared" si="3"/>
        <v>100</v>
      </c>
    </row>
    <row r="175" spans="1:7" s="43" customFormat="1" ht="31.5" x14ac:dyDescent="0.25">
      <c r="A175" s="39" t="s">
        <v>180</v>
      </c>
      <c r="B175" s="40">
        <v>702</v>
      </c>
      <c r="C175" s="41" t="s">
        <v>146</v>
      </c>
      <c r="D175" s="75">
        <v>340</v>
      </c>
      <c r="E175" s="75">
        <v>340</v>
      </c>
      <c r="F175" s="75">
        <v>340</v>
      </c>
      <c r="G175" s="71">
        <f t="shared" si="3"/>
        <v>100</v>
      </c>
    </row>
    <row r="176" spans="1:7" s="43" customFormat="1" ht="93.75" customHeight="1" x14ac:dyDescent="0.25">
      <c r="A176" s="39" t="s">
        <v>181</v>
      </c>
      <c r="B176" s="40">
        <v>502</v>
      </c>
      <c r="C176" s="41" t="s">
        <v>149</v>
      </c>
      <c r="D176" s="75">
        <v>24089.4</v>
      </c>
      <c r="E176" s="75">
        <v>24089.4</v>
      </c>
      <c r="F176" s="75">
        <v>23976.2</v>
      </c>
      <c r="G176" s="71">
        <f t="shared" si="3"/>
        <v>99.530083771285291</v>
      </c>
    </row>
    <row r="177" spans="1:7" s="43" customFormat="1" ht="31.5" x14ac:dyDescent="0.25">
      <c r="A177" s="39" t="s">
        <v>182</v>
      </c>
      <c r="B177" s="40">
        <v>412</v>
      </c>
      <c r="C177" s="41" t="s">
        <v>147</v>
      </c>
      <c r="D177" s="75">
        <v>63798</v>
      </c>
      <c r="E177" s="75">
        <v>63798</v>
      </c>
      <c r="F177" s="75">
        <v>62522</v>
      </c>
      <c r="G177" s="71">
        <f t="shared" si="3"/>
        <v>97.999937302109785</v>
      </c>
    </row>
    <row r="178" spans="1:7" s="43" customFormat="1" ht="17.25" customHeight="1" x14ac:dyDescent="0.25">
      <c r="A178" s="44" t="s">
        <v>94</v>
      </c>
      <c r="B178" s="21"/>
      <c r="C178" s="19" t="s">
        <v>122</v>
      </c>
      <c r="D178" s="76">
        <f>D180</f>
        <v>1869641.6</v>
      </c>
      <c r="E178" s="76">
        <f>E180</f>
        <v>1869641.6</v>
      </c>
      <c r="F178" s="76">
        <f>F180</f>
        <v>1869641.6</v>
      </c>
      <c r="G178" s="73">
        <f t="shared" si="3"/>
        <v>100</v>
      </c>
    </row>
    <row r="179" spans="1:7" s="43" customFormat="1" ht="14.25" customHeight="1" x14ac:dyDescent="0.25">
      <c r="A179" s="44"/>
      <c r="B179" s="21"/>
      <c r="C179" s="20" t="s">
        <v>5</v>
      </c>
      <c r="D179" s="76"/>
      <c r="E179" s="76"/>
      <c r="F179" s="76"/>
      <c r="G179" s="71"/>
    </row>
    <row r="180" spans="1:7" s="43" customFormat="1" ht="29.25" customHeight="1" x14ac:dyDescent="0.25">
      <c r="A180" s="39" t="s">
        <v>95</v>
      </c>
      <c r="B180" s="40">
        <v>409</v>
      </c>
      <c r="C180" s="20" t="s">
        <v>118</v>
      </c>
      <c r="D180" s="70">
        <f>D182+D183</f>
        <v>1869641.6</v>
      </c>
      <c r="E180" s="70">
        <f>E182+E183</f>
        <v>1869641.6</v>
      </c>
      <c r="F180" s="70">
        <f>F182+F183</f>
        <v>1869641.6</v>
      </c>
      <c r="G180" s="71">
        <f t="shared" si="3"/>
        <v>100</v>
      </c>
    </row>
    <row r="181" spans="1:7" s="43" customFormat="1" ht="15.75" x14ac:dyDescent="0.25">
      <c r="A181" s="39"/>
      <c r="B181" s="22"/>
      <c r="C181" s="20" t="s">
        <v>81</v>
      </c>
      <c r="D181" s="70"/>
      <c r="E181" s="70"/>
      <c r="F181" s="70"/>
      <c r="G181" s="71"/>
    </row>
    <row r="182" spans="1:7" s="43" customFormat="1" ht="15.75" x14ac:dyDescent="0.25">
      <c r="A182" s="39"/>
      <c r="B182" s="40"/>
      <c r="C182" s="41" t="s">
        <v>82</v>
      </c>
      <c r="D182" s="70">
        <v>984021.9</v>
      </c>
      <c r="E182" s="70">
        <v>984021.9</v>
      </c>
      <c r="F182" s="70">
        <v>984021.9</v>
      </c>
      <c r="G182" s="71">
        <f t="shared" si="3"/>
        <v>100</v>
      </c>
    </row>
    <row r="183" spans="1:7" s="43" customFormat="1" ht="15.75" x14ac:dyDescent="0.25">
      <c r="A183" s="39"/>
      <c r="B183" s="40"/>
      <c r="C183" s="41" t="s">
        <v>83</v>
      </c>
      <c r="D183" s="70">
        <v>885619.7</v>
      </c>
      <c r="E183" s="70">
        <v>885619.7</v>
      </c>
      <c r="F183" s="70">
        <v>885619.7</v>
      </c>
      <c r="G183" s="71">
        <f t="shared" si="3"/>
        <v>100</v>
      </c>
    </row>
    <row r="184" spans="1:7" ht="31.5" x14ac:dyDescent="0.25">
      <c r="A184" s="12"/>
      <c r="B184" s="13"/>
      <c r="C184" s="17" t="s">
        <v>203</v>
      </c>
      <c r="D184" s="77">
        <f>D29+D105+D178+D15</f>
        <v>16745325.300000001</v>
      </c>
      <c r="E184" s="77">
        <f>E29+E105+E178+E15</f>
        <v>16745325.300000001</v>
      </c>
      <c r="F184" s="77">
        <f>F29+F105+F178+F15</f>
        <v>16543304.399999999</v>
      </c>
      <c r="G184" s="78">
        <f t="shared" si="3"/>
        <v>98.793568375766327</v>
      </c>
    </row>
    <row r="185" spans="1:7" x14ac:dyDescent="0.25">
      <c r="A185" s="45"/>
      <c r="B185" s="45"/>
      <c r="C185" s="45"/>
      <c r="D185" s="46"/>
      <c r="E185" s="46"/>
      <c r="F185" s="46"/>
      <c r="G185" s="46"/>
    </row>
    <row r="186" spans="1:7" hidden="1" outlineLevel="1" x14ac:dyDescent="0.25">
      <c r="A186" s="46"/>
      <c r="B186" s="46"/>
      <c r="C186" s="46"/>
      <c r="D186" s="47">
        <f>D184-D187</f>
        <v>0</v>
      </c>
      <c r="E186" s="47">
        <f>E184-E187</f>
        <v>0</v>
      </c>
      <c r="F186" s="47">
        <f>F184-F187</f>
        <v>0</v>
      </c>
      <c r="G186" s="47"/>
    </row>
    <row r="187" spans="1:7" s="50" customFormat="1" ht="14.25" hidden="1" outlineLevel="1" x14ac:dyDescent="0.2">
      <c r="A187" s="48"/>
      <c r="B187" s="48"/>
      <c r="C187" s="48"/>
      <c r="D187" s="49">
        <f>D188+D192+D194+D199+D203+D212+D217+D221+D210+D223</f>
        <v>16745325.300000001</v>
      </c>
      <c r="E187" s="49">
        <f>E188+E192+E194+E199+E203+E212+E217+E221+E210+E223</f>
        <v>16745325.300000001</v>
      </c>
      <c r="F187" s="49">
        <f>F188+F192+F194+F199+F203+F212+F217+F221+F210+F223</f>
        <v>16543304.400000002</v>
      </c>
      <c r="G187" s="49"/>
    </row>
    <row r="188" spans="1:7" s="50" customFormat="1" ht="15.75" hidden="1" outlineLevel="1" x14ac:dyDescent="0.25">
      <c r="A188" s="51"/>
      <c r="B188" s="52" t="s">
        <v>24</v>
      </c>
      <c r="C188" s="51"/>
      <c r="D188" s="53">
        <f>D189+D190+D191</f>
        <v>50665.2</v>
      </c>
      <c r="E188" s="53">
        <f>E189+E190+E191</f>
        <v>50665.2</v>
      </c>
      <c r="F188" s="53">
        <f>F189+F190+F191</f>
        <v>49438</v>
      </c>
      <c r="G188" s="53"/>
    </row>
    <row r="189" spans="1:7" ht="15.75" hidden="1" outlineLevel="1" x14ac:dyDescent="0.25">
      <c r="A189" s="54"/>
      <c r="B189" s="11" t="s">
        <v>25</v>
      </c>
      <c r="C189" s="54"/>
      <c r="D189" s="55">
        <f>D44+D45+D47+D52+D64+D103</f>
        <v>26679.3</v>
      </c>
      <c r="E189" s="55">
        <f>E44+E45+E47+E52+E64+E103</f>
        <v>26679.3</v>
      </c>
      <c r="F189" s="55">
        <f>F44+F45+F47+F52+F64+F103</f>
        <v>25540.199999999997</v>
      </c>
      <c r="G189" s="55"/>
    </row>
    <row r="190" spans="1:7" ht="15.75" hidden="1" outlineLevel="1" x14ac:dyDescent="0.25">
      <c r="A190" s="54"/>
      <c r="B190" s="11" t="s">
        <v>79</v>
      </c>
      <c r="C190" s="54"/>
      <c r="D190" s="55">
        <f>D102</f>
        <v>3985.9</v>
      </c>
      <c r="E190" s="55">
        <f>E102</f>
        <v>3985.9</v>
      </c>
      <c r="F190" s="55">
        <f>F102</f>
        <v>3897.8</v>
      </c>
      <c r="G190" s="55"/>
    </row>
    <row r="191" spans="1:7" ht="15.75" hidden="1" outlineLevel="1" x14ac:dyDescent="0.25">
      <c r="A191" s="54"/>
      <c r="B191" s="11" t="s">
        <v>96</v>
      </c>
      <c r="C191" s="54"/>
      <c r="D191" s="55">
        <f>D24</f>
        <v>20000</v>
      </c>
      <c r="E191" s="55">
        <f>E24</f>
        <v>20000</v>
      </c>
      <c r="F191" s="55">
        <f>F24</f>
        <v>20000</v>
      </c>
      <c r="G191" s="55"/>
    </row>
    <row r="192" spans="1:7" s="56" customFormat="1" ht="15.75" hidden="1" outlineLevel="1" x14ac:dyDescent="0.25">
      <c r="A192" s="51"/>
      <c r="B192" s="52" t="s">
        <v>26</v>
      </c>
      <c r="C192" s="51"/>
      <c r="D192" s="53">
        <f>D193</f>
        <v>632</v>
      </c>
      <c r="E192" s="53">
        <f>E193</f>
        <v>632</v>
      </c>
      <c r="F192" s="53">
        <f>F193</f>
        <v>499.4</v>
      </c>
      <c r="G192" s="53"/>
    </row>
    <row r="193" spans="1:7" s="57" customFormat="1" ht="15.75" hidden="1" outlineLevel="1" x14ac:dyDescent="0.25">
      <c r="A193" s="54"/>
      <c r="B193" s="11" t="s">
        <v>27</v>
      </c>
      <c r="C193" s="54"/>
      <c r="D193" s="55">
        <f>D53+D61+D117</f>
        <v>632</v>
      </c>
      <c r="E193" s="55">
        <f>E53+E61+E117</f>
        <v>632</v>
      </c>
      <c r="F193" s="55">
        <f>F53+F61+F117</f>
        <v>499.4</v>
      </c>
      <c r="G193" s="55"/>
    </row>
    <row r="194" spans="1:7" s="56" customFormat="1" ht="15.75" hidden="1" outlineLevel="1" x14ac:dyDescent="0.25">
      <c r="A194" s="51"/>
      <c r="B194" s="52" t="s">
        <v>28</v>
      </c>
      <c r="C194" s="51"/>
      <c r="D194" s="53">
        <f>D195+D197+D196+D198</f>
        <v>4034612.3000000003</v>
      </c>
      <c r="E194" s="53">
        <f>E195+E197+E196+E198</f>
        <v>4034612.3000000003</v>
      </c>
      <c r="F194" s="53">
        <f>F195+F197+F196+F198</f>
        <v>3929972.6</v>
      </c>
      <c r="G194" s="53"/>
    </row>
    <row r="195" spans="1:7" ht="15.75" hidden="1" outlineLevel="1" x14ac:dyDescent="0.25">
      <c r="A195" s="54"/>
      <c r="B195" s="11" t="s">
        <v>29</v>
      </c>
      <c r="C195" s="54"/>
      <c r="D195" s="55">
        <f>D46+D86</f>
        <v>7235.2999999999993</v>
      </c>
      <c r="E195" s="55">
        <f>E46+E86</f>
        <v>7235.2999999999993</v>
      </c>
      <c r="F195" s="55">
        <f>F46+F86</f>
        <v>4022.8</v>
      </c>
      <c r="G195" s="55"/>
    </row>
    <row r="196" spans="1:7" ht="15.75" hidden="1" outlineLevel="1" x14ac:dyDescent="0.25">
      <c r="A196" s="54"/>
      <c r="B196" s="11" t="s">
        <v>67</v>
      </c>
      <c r="C196" s="54"/>
      <c r="D196" s="55">
        <f>D109+D131+D173</f>
        <v>320736.2</v>
      </c>
      <c r="E196" s="55">
        <f>E109+E131+E173</f>
        <v>320736.2</v>
      </c>
      <c r="F196" s="55">
        <f>F109+F131+F173</f>
        <v>320711.90000000002</v>
      </c>
      <c r="G196" s="55"/>
    </row>
    <row r="197" spans="1:7" ht="15.75" hidden="1" outlineLevel="1" x14ac:dyDescent="0.25">
      <c r="A197" s="54"/>
      <c r="B197" s="11" t="s">
        <v>63</v>
      </c>
      <c r="C197" s="54"/>
      <c r="D197" s="55">
        <f>D108+D180+D132+D147+D166</f>
        <v>3642842.8000000003</v>
      </c>
      <c r="E197" s="55">
        <f>E108+E180+E132+E147+E166</f>
        <v>3642842.8000000003</v>
      </c>
      <c r="F197" s="55">
        <f>F108+F180+F132+F147+F166</f>
        <v>3542715.9000000004</v>
      </c>
      <c r="G197" s="55"/>
    </row>
    <row r="198" spans="1:7" ht="15.75" hidden="1" outlineLevel="1" x14ac:dyDescent="0.25">
      <c r="A198" s="54"/>
      <c r="B198" s="11" t="s">
        <v>148</v>
      </c>
      <c r="C198" s="54"/>
      <c r="D198" s="55">
        <f>D177</f>
        <v>63798</v>
      </c>
      <c r="E198" s="55">
        <f>E177</f>
        <v>63798</v>
      </c>
      <c r="F198" s="55">
        <f>F177</f>
        <v>62522</v>
      </c>
      <c r="G198" s="55"/>
    </row>
    <row r="199" spans="1:7" s="56" customFormat="1" ht="15.75" hidden="1" outlineLevel="1" x14ac:dyDescent="0.25">
      <c r="A199" s="51"/>
      <c r="B199" s="52" t="s">
        <v>30</v>
      </c>
      <c r="C199" s="51"/>
      <c r="D199" s="53">
        <f>D200+D202+D201</f>
        <v>357904.80000000005</v>
      </c>
      <c r="E199" s="53">
        <f>E200+E202+E201</f>
        <v>357904.80000000005</v>
      </c>
      <c r="F199" s="53">
        <f>F200+F202+F201</f>
        <v>345610.3</v>
      </c>
      <c r="G199" s="53"/>
    </row>
    <row r="200" spans="1:7" ht="15.75" hidden="1" outlineLevel="1" x14ac:dyDescent="0.25">
      <c r="A200" s="54"/>
      <c r="B200" s="11" t="s">
        <v>31</v>
      </c>
      <c r="C200" s="54"/>
      <c r="D200" s="55">
        <f>D118+D169</f>
        <v>6857.5</v>
      </c>
      <c r="E200" s="55">
        <f>E118+E169</f>
        <v>6857.5</v>
      </c>
      <c r="F200" s="55">
        <f>F118+F169</f>
        <v>6672.9</v>
      </c>
      <c r="G200" s="55"/>
    </row>
    <row r="201" spans="1:7" ht="15.75" hidden="1" outlineLevel="1" x14ac:dyDescent="0.25">
      <c r="A201" s="54"/>
      <c r="B201" s="11" t="s">
        <v>123</v>
      </c>
      <c r="C201" s="54"/>
      <c r="D201" s="55">
        <f>D146+D176</f>
        <v>35796.199999999997</v>
      </c>
      <c r="E201" s="55">
        <f>E146+E176</f>
        <v>35796.199999999997</v>
      </c>
      <c r="F201" s="55">
        <f>F146+F176</f>
        <v>32767.7</v>
      </c>
      <c r="G201" s="55"/>
    </row>
    <row r="202" spans="1:7" ht="15.75" hidden="1" outlineLevel="1" x14ac:dyDescent="0.25">
      <c r="A202" s="54"/>
      <c r="B202" s="11" t="s">
        <v>101</v>
      </c>
      <c r="C202" s="54"/>
      <c r="D202" s="55">
        <f>D119+D148+D170</f>
        <v>315251.10000000003</v>
      </c>
      <c r="E202" s="55">
        <f>E119+E148+E170</f>
        <v>315251.10000000003</v>
      </c>
      <c r="F202" s="55">
        <f>F119+F148+F170</f>
        <v>306169.69999999995</v>
      </c>
      <c r="G202" s="55"/>
    </row>
    <row r="203" spans="1:7" s="56" customFormat="1" ht="15.75" hidden="1" outlineLevel="1" x14ac:dyDescent="0.25">
      <c r="A203" s="51"/>
      <c r="B203" s="52" t="s">
        <v>32</v>
      </c>
      <c r="C203" s="51"/>
      <c r="D203" s="53">
        <f>D204+D205+D206+D208+D209+D207</f>
        <v>10522137.9</v>
      </c>
      <c r="E203" s="53">
        <f>E204+E205+E206+E208+E209+E207</f>
        <v>10522137.9</v>
      </c>
      <c r="F203" s="53">
        <f>F204+F205+F206+F208+F209+F207</f>
        <v>10448288.800000001</v>
      </c>
      <c r="G203" s="53"/>
    </row>
    <row r="204" spans="1:7" ht="15.75" hidden="1" outlineLevel="1" x14ac:dyDescent="0.25">
      <c r="A204" s="54"/>
      <c r="B204" s="11" t="s">
        <v>33</v>
      </c>
      <c r="C204" s="54"/>
      <c r="D204" s="55">
        <f>D74+D89+D95+D19+D120+D154+D164+D113</f>
        <v>3815168.3999999994</v>
      </c>
      <c r="E204" s="55">
        <f>E74+E89+E95+E19+E120+E154+E164+E113</f>
        <v>3815168.3999999994</v>
      </c>
      <c r="F204" s="55">
        <f>F74+F89+F95+F19+F120+F154+F164+F113</f>
        <v>3798993.6999999993</v>
      </c>
      <c r="G204" s="55"/>
    </row>
    <row r="205" spans="1:7" ht="15.75" hidden="1" outlineLevel="1" x14ac:dyDescent="0.25">
      <c r="A205" s="54"/>
      <c r="B205" s="11" t="s">
        <v>34</v>
      </c>
      <c r="C205" s="54"/>
      <c r="D205" s="55">
        <f>D50+D75+D90+D96+D99+D114+D127+D20+D121+D158+D165+D174+D175</f>
        <v>6600940.6000000006</v>
      </c>
      <c r="E205" s="55">
        <f>E50+E75+E90+E96+E99+E114+E127+E20+E121+E158+E165+E174+E175</f>
        <v>6600940.6000000006</v>
      </c>
      <c r="F205" s="55">
        <f>F50+F75+F90+F96+F99+F114+F127+F20+F121+F158+F165+F174+F175</f>
        <v>6543584.9000000004</v>
      </c>
      <c r="G205" s="55"/>
    </row>
    <row r="206" spans="1:7" ht="15.75" hidden="1" outlineLevel="1" x14ac:dyDescent="0.25">
      <c r="A206" s="54"/>
      <c r="B206" s="11" t="s">
        <v>35</v>
      </c>
      <c r="C206" s="54"/>
      <c r="D206" s="55">
        <f>D42+D76+D21+D122+D100</f>
        <v>15870.1</v>
      </c>
      <c r="E206" s="55">
        <f>E42+E76+E21+E122+E100</f>
        <v>15870.1</v>
      </c>
      <c r="F206" s="55">
        <f>F42+F76+F21+F122+F100</f>
        <v>15870.1</v>
      </c>
      <c r="G206" s="55"/>
    </row>
    <row r="207" spans="1:7" ht="15.75" hidden="1" outlineLevel="1" x14ac:dyDescent="0.25">
      <c r="A207" s="54"/>
      <c r="B207" s="11" t="s">
        <v>106</v>
      </c>
      <c r="C207" s="54"/>
      <c r="D207" s="55">
        <f>D91+D171</f>
        <v>5559.1</v>
      </c>
      <c r="E207" s="55">
        <f>E91+E171</f>
        <v>5559.1</v>
      </c>
      <c r="F207" s="55">
        <f>F91+F171</f>
        <v>5479.7999999999993</v>
      </c>
      <c r="G207" s="55"/>
    </row>
    <row r="208" spans="1:7" ht="15.75" hidden="1" outlineLevel="1" x14ac:dyDescent="0.25">
      <c r="A208" s="54"/>
      <c r="B208" s="58" t="s">
        <v>36</v>
      </c>
      <c r="C208" s="54"/>
      <c r="D208" s="55">
        <f>D60+D107+D22</f>
        <v>32085.3</v>
      </c>
      <c r="E208" s="55">
        <f>E60+E107+E22</f>
        <v>32085.3</v>
      </c>
      <c r="F208" s="55">
        <f>F60+F107+F22</f>
        <v>32005.8</v>
      </c>
      <c r="G208" s="55"/>
    </row>
    <row r="209" spans="1:7" ht="15.75" hidden="1" outlineLevel="1" x14ac:dyDescent="0.25">
      <c r="A209" s="54"/>
      <c r="B209" s="58" t="s">
        <v>44</v>
      </c>
      <c r="C209" s="54"/>
      <c r="D209" s="55">
        <f>D51+D56+D77+D92+D101+D128</f>
        <v>52514.400000000001</v>
      </c>
      <c r="E209" s="55">
        <f>E51+E56+E77+E92+E101+E128</f>
        <v>52514.400000000001</v>
      </c>
      <c r="F209" s="55">
        <f>F51+F56+F77+F92+F101+F128</f>
        <v>52354.5</v>
      </c>
      <c r="G209" s="55"/>
    </row>
    <row r="210" spans="1:7" s="56" customFormat="1" ht="15.75" hidden="1" outlineLevel="1" x14ac:dyDescent="0.25">
      <c r="A210" s="51"/>
      <c r="B210" s="59" t="s">
        <v>73</v>
      </c>
      <c r="C210" s="51"/>
      <c r="D210" s="53">
        <f>D211</f>
        <v>317558.10000000003</v>
      </c>
      <c r="E210" s="53">
        <f>E211</f>
        <v>317558.10000000003</v>
      </c>
      <c r="F210" s="53">
        <f>F211</f>
        <v>317558.10000000003</v>
      </c>
      <c r="G210" s="53"/>
    </row>
    <row r="211" spans="1:7" ht="15.75" hidden="1" outlineLevel="1" x14ac:dyDescent="0.25">
      <c r="A211" s="54"/>
      <c r="B211" s="58" t="s">
        <v>74</v>
      </c>
      <c r="C211" s="54"/>
      <c r="D211" s="55">
        <f>D110+D133+D123+D134+D142</f>
        <v>317558.10000000003</v>
      </c>
      <c r="E211" s="55">
        <f>E110+E133+E123+E134+E142</f>
        <v>317558.10000000003</v>
      </c>
      <c r="F211" s="55">
        <f>F110+F133+F123+F134+F142</f>
        <v>317558.10000000003</v>
      </c>
      <c r="G211" s="55"/>
    </row>
    <row r="212" spans="1:7" s="56" customFormat="1" ht="15.75" hidden="1" outlineLevel="1" x14ac:dyDescent="0.25">
      <c r="A212" s="51"/>
      <c r="B212" s="52" t="s">
        <v>37</v>
      </c>
      <c r="C212" s="51"/>
      <c r="D212" s="53">
        <f>D213+D214+D215+D216</f>
        <v>875517.7</v>
      </c>
      <c r="E212" s="53">
        <f>E213+E214+E215+E216</f>
        <v>875517.7</v>
      </c>
      <c r="F212" s="53">
        <f>F213+F214+F215+F216</f>
        <v>866381.60000000009</v>
      </c>
      <c r="G212" s="53"/>
    </row>
    <row r="213" spans="1:7" ht="15.75" hidden="1" outlineLevel="1" x14ac:dyDescent="0.25">
      <c r="A213" s="54"/>
      <c r="B213" s="11" t="s">
        <v>38</v>
      </c>
      <c r="C213" s="54"/>
      <c r="D213" s="55">
        <f>D67</f>
        <v>101744.1</v>
      </c>
      <c r="E213" s="55">
        <f>E67</f>
        <v>101744.1</v>
      </c>
      <c r="F213" s="55">
        <f>F67</f>
        <v>101290.4</v>
      </c>
      <c r="G213" s="55"/>
    </row>
    <row r="214" spans="1:7" ht="15.75" hidden="1" outlineLevel="1" x14ac:dyDescent="0.25">
      <c r="A214" s="54"/>
      <c r="B214" s="11" t="s">
        <v>39</v>
      </c>
      <c r="C214" s="54"/>
      <c r="D214" s="55">
        <f>D33+D37+D68+D84</f>
        <v>535980.79999999993</v>
      </c>
      <c r="E214" s="55">
        <f>E33+E37+E68+E84</f>
        <v>535980.79999999993</v>
      </c>
      <c r="F214" s="55">
        <f>F33+F37+F68+F84</f>
        <v>528805.1</v>
      </c>
      <c r="G214" s="55"/>
    </row>
    <row r="215" spans="1:7" ht="15.75" hidden="1" outlineLevel="1" x14ac:dyDescent="0.25">
      <c r="A215" s="54"/>
      <c r="B215" s="11" t="s">
        <v>40</v>
      </c>
      <c r="C215" s="54"/>
      <c r="D215" s="55">
        <f>D69</f>
        <v>89724.3</v>
      </c>
      <c r="E215" s="55">
        <f>E69</f>
        <v>89724.3</v>
      </c>
      <c r="F215" s="55">
        <f>F69</f>
        <v>89687.8</v>
      </c>
      <c r="G215" s="55"/>
    </row>
    <row r="216" spans="1:7" ht="15.75" hidden="1" outlineLevel="1" x14ac:dyDescent="0.25">
      <c r="A216" s="54"/>
      <c r="B216" s="11" t="s">
        <v>41</v>
      </c>
      <c r="C216" s="54"/>
      <c r="D216" s="55">
        <f>D34+D38+D70+D85</f>
        <v>148068.5</v>
      </c>
      <c r="E216" s="55">
        <f>E34+E38+E70+E85</f>
        <v>148068.5</v>
      </c>
      <c r="F216" s="55">
        <f>F34+F38+F70+F85</f>
        <v>146598.29999999999</v>
      </c>
      <c r="G216" s="55"/>
    </row>
    <row r="217" spans="1:7" s="56" customFormat="1" ht="15.75" hidden="1" outlineLevel="1" x14ac:dyDescent="0.25">
      <c r="A217" s="51"/>
      <c r="B217" s="52" t="s">
        <v>42</v>
      </c>
      <c r="C217" s="51"/>
      <c r="D217" s="53">
        <f>D218+D219+D220</f>
        <v>551618.39999999991</v>
      </c>
      <c r="E217" s="53">
        <f>E218+E219+E220</f>
        <v>551618.39999999991</v>
      </c>
      <c r="F217" s="53">
        <f>F218+F219+F220</f>
        <v>550952.80000000005</v>
      </c>
      <c r="G217" s="53"/>
    </row>
    <row r="218" spans="1:7" ht="15.75" hidden="1" outlineLevel="1" x14ac:dyDescent="0.25">
      <c r="A218" s="54"/>
      <c r="B218" s="11">
        <v>1003</v>
      </c>
      <c r="C218" s="54"/>
      <c r="D218" s="55">
        <f>D138</f>
        <v>21507.5</v>
      </c>
      <c r="E218" s="55">
        <f>E138</f>
        <v>21507.5</v>
      </c>
      <c r="F218" s="55">
        <f>F138</f>
        <v>21507.4</v>
      </c>
      <c r="G218" s="55"/>
    </row>
    <row r="219" spans="1:7" ht="15.75" hidden="1" outlineLevel="1" x14ac:dyDescent="0.25">
      <c r="A219" s="54"/>
      <c r="B219" s="11">
        <v>1004</v>
      </c>
      <c r="C219" s="54"/>
      <c r="D219" s="55">
        <f>D62+D63+D78+D79+D57+D80+D104+D71</f>
        <v>469840.89999999997</v>
      </c>
      <c r="E219" s="55">
        <f>E62+E63+E78+E79+E57+E80+E104+E71</f>
        <v>469840.89999999997</v>
      </c>
      <c r="F219" s="55">
        <f>F62+F63+F78+F79+F57+F80+F104+F71</f>
        <v>469697.89999999997</v>
      </c>
      <c r="G219" s="55"/>
    </row>
    <row r="220" spans="1:7" ht="15.75" hidden="1" outlineLevel="1" x14ac:dyDescent="0.25">
      <c r="A220" s="54"/>
      <c r="B220" s="11">
        <v>1006</v>
      </c>
      <c r="C220" s="54"/>
      <c r="D220" s="55">
        <f>D58+D59+D81</f>
        <v>60270</v>
      </c>
      <c r="E220" s="55">
        <f>E58+E59+E81</f>
        <v>60270</v>
      </c>
      <c r="F220" s="55">
        <f>F58+F59+F81</f>
        <v>59747.5</v>
      </c>
      <c r="G220" s="55"/>
    </row>
    <row r="221" spans="1:7" s="56" customFormat="1" ht="15.75" hidden="1" outlineLevel="1" x14ac:dyDescent="0.25">
      <c r="A221" s="51"/>
      <c r="B221" s="52" t="s">
        <v>43</v>
      </c>
      <c r="C221" s="51"/>
      <c r="D221" s="53">
        <f>D222</f>
        <v>12119.400000000001</v>
      </c>
      <c r="E221" s="53">
        <f>E222</f>
        <v>12119.400000000001</v>
      </c>
      <c r="F221" s="53">
        <f>F222</f>
        <v>12043.300000000001</v>
      </c>
      <c r="G221" s="53"/>
    </row>
    <row r="222" spans="1:7" ht="15.75" hidden="1" outlineLevel="1" x14ac:dyDescent="0.25">
      <c r="A222" s="54"/>
      <c r="B222" s="11">
        <v>1101</v>
      </c>
      <c r="C222" s="54"/>
      <c r="D222" s="55">
        <f>D43+D124+D23+D172</f>
        <v>12119.400000000001</v>
      </c>
      <c r="E222" s="55">
        <f>E43+E124+E23+E172</f>
        <v>12119.400000000001</v>
      </c>
      <c r="F222" s="55">
        <f>F43+F124+F23+F172</f>
        <v>12043.300000000001</v>
      </c>
      <c r="G222" s="55"/>
    </row>
    <row r="223" spans="1:7" ht="15.75" hidden="1" outlineLevel="1" x14ac:dyDescent="0.25">
      <c r="A223" s="60"/>
      <c r="B223" s="24" t="s">
        <v>187</v>
      </c>
      <c r="C223" s="61"/>
      <c r="D223" s="62">
        <f>D224</f>
        <v>22559.5</v>
      </c>
      <c r="E223" s="62">
        <f>E224</f>
        <v>22559.5</v>
      </c>
      <c r="F223" s="62">
        <f>F224</f>
        <v>22559.5</v>
      </c>
      <c r="G223" s="62"/>
    </row>
    <row r="224" spans="1:7" ht="15.75" hidden="1" outlineLevel="1" x14ac:dyDescent="0.25">
      <c r="A224" s="63"/>
      <c r="B224" s="64">
        <v>1403</v>
      </c>
      <c r="C224" s="64"/>
      <c r="D224" s="65">
        <f>D39</f>
        <v>22559.5</v>
      </c>
      <c r="E224" s="65">
        <f>E39</f>
        <v>22559.5</v>
      </c>
      <c r="F224" s="65">
        <f>F39</f>
        <v>22559.5</v>
      </c>
      <c r="G224" s="65"/>
    </row>
    <row r="225" collapsed="1" x14ac:dyDescent="0.25"/>
  </sheetData>
  <autoFilter ref="A14:G184"/>
  <mergeCells count="6">
    <mergeCell ref="A9:G9"/>
    <mergeCell ref="D1:G1"/>
    <mergeCell ref="D2:G2"/>
    <mergeCell ref="D3:G3"/>
    <mergeCell ref="D4:G4"/>
    <mergeCell ref="A8:G8"/>
  </mergeCells>
  <printOptions horizontalCentered="1"/>
  <pageMargins left="1.1811023622047245" right="0.39370078740157483" top="0.78740157480314965" bottom="0.78740157480314965" header="0.51181102362204722" footer="0.31496062992125984"/>
  <pageSetup paperSize="9" scale="64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Скрынникова Жанна Алексеевна</dc:creator>
  <cp:lastModifiedBy>Унагаева Галина Ивановна</cp:lastModifiedBy>
  <cp:lastPrinted>2019-03-14T14:19:13Z</cp:lastPrinted>
  <dcterms:created xsi:type="dcterms:W3CDTF">2016-10-27T14:04:24Z</dcterms:created>
  <dcterms:modified xsi:type="dcterms:W3CDTF">2019-03-14T14:20:55Z</dcterms:modified>
</cp:coreProperties>
</file>