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01"/>
  <workbookPr/>
  <mc:AlternateContent xmlns:mc="http://schemas.openxmlformats.org/markup-compatibility/2006">
    <mc:Choice Requires="x15">
      <x15ac:absPath xmlns:x15ac="http://schemas.microsoft.com/office/spreadsheetml/2010/11/ac" url="C:\Users\sbogdan\Documents\!Богданов\!Решения Думы _6 созыв\74_\"/>
    </mc:Choice>
  </mc:AlternateContent>
  <xr:revisionPtr revIDLastSave="0" documentId="13_ncr:1_{795DE412-8C4E-4481-9CA8-1AF81CC0CFD7}" xr6:coauthVersionLast="43" xr6:coauthVersionMax="43" xr10:uidLastSave="{00000000-0000-0000-0000-000000000000}"/>
  <bookViews>
    <workbookView xWindow="-120" yWindow="-120" windowWidth="29040" windowHeight="15990" xr2:uid="{00000000-000D-0000-FFFF-FFFF00000000}"/>
  </bookViews>
  <sheets>
    <sheet name="прил. 2" sheetId="1" r:id="rId1"/>
  </sheets>
  <definedNames>
    <definedName name="_xlnm.Print_Titles" localSheetId="0">'прил. 2'!$14:$14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51" i="1" l="1"/>
  <c r="E52" i="1"/>
  <c r="E53" i="1"/>
  <c r="E54" i="1"/>
  <c r="E55" i="1"/>
  <c r="E56" i="1"/>
  <c r="E57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16" i="1"/>
  <c r="D15" i="1"/>
  <c r="D50" i="1"/>
  <c r="D41" i="1" s="1"/>
  <c r="D49" i="1"/>
  <c r="D47" i="1"/>
  <c r="D46" i="1"/>
  <c r="D45" i="1"/>
  <c r="D44" i="1"/>
  <c r="D58" i="1" l="1"/>
  <c r="D48" i="1" s="1"/>
  <c r="C50" i="1"/>
  <c r="C41" i="1" l="1"/>
  <c r="E41" i="1" s="1"/>
  <c r="E50" i="1"/>
  <c r="D42" i="1"/>
  <c r="D43" i="1"/>
  <c r="C44" i="1"/>
  <c r="C45" i="1"/>
  <c r="C46" i="1"/>
  <c r="C47" i="1"/>
  <c r="C49" i="1"/>
  <c r="C15" i="1" l="1"/>
  <c r="C58" i="1" l="1"/>
  <c r="E58" i="1" s="1"/>
  <c r="E15" i="1"/>
  <c r="C43" i="1" l="1"/>
  <c r="C42" i="1"/>
  <c r="C48" i="1"/>
</calcChain>
</file>

<file path=xl/sharedStrings.xml><?xml version="1.0" encoding="utf-8"?>
<sst xmlns="http://schemas.openxmlformats.org/spreadsheetml/2006/main" count="99" uniqueCount="93">
  <si>
    <t xml:space="preserve">  Код </t>
  </si>
  <si>
    <t>Наименование дохода</t>
  </si>
  <si>
    <t>1 00 00000 00 0000 000</t>
  </si>
  <si>
    <t>Налоговые и неналоговые доходы</t>
  </si>
  <si>
    <t>1 01 02000 01 0000 110</t>
  </si>
  <si>
    <t>Налог на доходы физических лиц*</t>
  </si>
  <si>
    <t>1 05 02000 02 0000 110</t>
  </si>
  <si>
    <t>1 05 03000 01 0000 110</t>
  </si>
  <si>
    <t>Единый сельскохозяйственный налог*</t>
  </si>
  <si>
    <t>1 05 04010 02 0000 110</t>
  </si>
  <si>
    <t>1 06 06000 00 0000 110</t>
  </si>
  <si>
    <t>Земельный налог*</t>
  </si>
  <si>
    <t>1 08 00000 00 0000 000</t>
  </si>
  <si>
    <t>Государственная пошлина*</t>
  </si>
  <si>
    <t>1 11 01040 04 0000 120</t>
  </si>
  <si>
    <t>1 11 05012 04 0000 120</t>
  </si>
  <si>
    <t>1 11 05024 04 0000 120</t>
  </si>
  <si>
    <t xml:space="preserve"> 1 11 05026 04 0000 120</t>
  </si>
  <si>
    <t xml:space="preserve">1 11 05034 04 0000 120  </t>
  </si>
  <si>
    <t>1 11 07014 04 0000 120</t>
  </si>
  <si>
    <t>1 11 09000 00 0000 120</t>
  </si>
  <si>
    <t>1 12 01000 01 0000 120</t>
  </si>
  <si>
    <t>1 13 00000 00 0000 000</t>
  </si>
  <si>
    <t>Доходы от оказания платных услуг (работ) и компенсации затрат государства*</t>
  </si>
  <si>
    <t>1 14 00000 00 0000 000</t>
  </si>
  <si>
    <t>1 16 00000 00 0000 000</t>
  </si>
  <si>
    <t>Штрафы, санкции, возмещение ущерба*</t>
  </si>
  <si>
    <t>1 17 00000 00 0000 000</t>
  </si>
  <si>
    <t xml:space="preserve">Прочие неналоговые доходы* </t>
  </si>
  <si>
    <t>2 07 04050 04 0000 180</t>
  </si>
  <si>
    <t>Прочие безвозмездные поступления в бюджеты городских округов</t>
  </si>
  <si>
    <t>ИТОГО  ДОХОДОВ</t>
  </si>
  <si>
    <t>Доходы, получаемые в виде арендной платы за земельные участки, которые расположены в границах городских округов,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Федерации, а также средства от продажи права на заключение договоров аренды указанных земельных участков</t>
  </si>
  <si>
    <t>1 11 05092 04 0000 120</t>
  </si>
  <si>
    <t>1 03 02230 01 0000 110        1 03 02240 01 0000 110        1 03 02250 01 0000 110        1 03 02260 01 0000 110</t>
  </si>
  <si>
    <t>2 02 00000 00 0000 000</t>
  </si>
  <si>
    <t>Безвозмездные поступления от других бюд-жетов бюджетной системы Российской Феде-рации</t>
  </si>
  <si>
    <t>2 02 01000 00 0000 151</t>
  </si>
  <si>
    <t xml:space="preserve">Дотации бюджетам субъектов Российской Фе-дерации и муниципальных образований </t>
  </si>
  <si>
    <t>2 02 03000 00 0000 151</t>
  </si>
  <si>
    <t>Субвенции бюджетам субъектов Российской Фе-дерации и муниципальных образований</t>
  </si>
  <si>
    <t>2 00 00000 00 0000 000</t>
  </si>
  <si>
    <t>Безвозмездные поступления</t>
  </si>
  <si>
    <t>Доходы от предоставления на платной основе парковок (парковочных мест), расположенных на автомобильных дорогах общего пользования местного значения и местах внеуличной дорожной сети, относящихся к собственности городских округов</t>
  </si>
  <si>
    <t>2 02 02000 00 0000 151</t>
  </si>
  <si>
    <t>Субсидии бюджетам  бюджетной системы Рос-сийской Федерации (межбюджетные субсидии)</t>
  </si>
  <si>
    <t>2 02 04000 00 0000 151</t>
  </si>
  <si>
    <t>Иные межбюджетные трансферты</t>
  </si>
  <si>
    <t>2 19 04000 04 0000 151</t>
  </si>
  <si>
    <t>Возврат остатков субсидий, субвенций и иных межбюджетных трансфертов, имеющих целевое назначение, прошлых лет из бюджетов городских округов</t>
  </si>
  <si>
    <t>Доходы бюджетов городских округов от возврата организациями остатков субсидий прошлых лет</t>
  </si>
  <si>
    <t>2 18 04000 04 0000 180</t>
  </si>
  <si>
    <t>1 01 01000 00 0000 110</t>
  </si>
  <si>
    <t>Налог на прибыль организаций*</t>
  </si>
  <si>
    <t>1 06 01000 00 0000 110</t>
  </si>
  <si>
    <t xml:space="preserve"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округов (за исключением земельных участков муниципальных бюджетных и автономных учреждений) </t>
  </si>
  <si>
    <t>1 05 01000 00 0000 110</t>
  </si>
  <si>
    <t>Безвозмездные поступления от других бюджетов бюджетной системы Российской Федерации</t>
  </si>
  <si>
    <t>Налог, взимаемый в связи с применением упрощённой системы налогообложения*</t>
  </si>
  <si>
    <t>Субсидии бюджетам  бюджетной системы Российской Федерации (межбюджетные субсидии)</t>
  </si>
  <si>
    <t>2 02 20000 00 0000 151</t>
  </si>
  <si>
    <t>2 02 30000 00 0000 151</t>
  </si>
  <si>
    <t>Субвенции бюджетам бюджетной системы Российской Федерации</t>
  </si>
  <si>
    <t>Налог на имущество физических лиц*</t>
  </si>
  <si>
    <t>2 02 40000 00 0000 151</t>
  </si>
  <si>
    <t>2 19 00000 04 0000 151</t>
  </si>
  <si>
    <t>2 02 10000 00 0000 151</t>
  </si>
  <si>
    <t xml:space="preserve">Дотации бюджетам бюджетной системы Российской Федерации </t>
  </si>
  <si>
    <t xml:space="preserve">Доходы бюджетов городских округов от возврата организациями остатков субсидий прошлых лет </t>
  </si>
  <si>
    <t>1 09 0000 00 0000 000</t>
  </si>
  <si>
    <t>Задолженность и перерасчёты по отменённым налогам, сборам и иным обязательным платежам</t>
  </si>
  <si>
    <t xml:space="preserve">Плата по соглашениям об установлении сервитута, заключенным органами местного самоуправления городских округов, государственными или муниципальными предприятиями либо государственными или муниципальными учреждениями в отношении земельных участков, государственная собственность на которые не разграничена и которые расположены в границах городских округов
 </t>
  </si>
  <si>
    <t xml:space="preserve">   1 11 05312 4 0000 120</t>
  </si>
  <si>
    <t>Утверждено на 2018 год, тыс.рублей</t>
  </si>
  <si>
    <t>Исполнено за 2018 год, тыс.рублей</t>
  </si>
  <si>
    <t>Процент испол-нения, %</t>
  </si>
  <si>
    <t>ДОХОДЫ</t>
  </si>
  <si>
    <t>ПРИЛОЖЕНИЕ № 2</t>
  </si>
  <si>
    <t>Краснодара</t>
  </si>
  <si>
    <t>Единый  налог  на  вменённый  доход  для  отдельных  видов деятельности*</t>
  </si>
  <si>
    <t>Налог, взимаемый в связи с применением патентной системы налогообложения, зачисляемый в бюджеты городских округов*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</si>
  <si>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городским округам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</si>
  <si>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</si>
  <si>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казённых)*</t>
  </si>
  <si>
    <t>Плата за негативное воздействие на окружающую среду*</t>
  </si>
  <si>
    <t>Доходы от продажи материальных и нематериальных активов*</t>
  </si>
  <si>
    <t xml:space="preserve">           * По  видам  и  подвидам  доходов,  входящим  в  соответствующий  группировочный  код  бюджетной  классификации,  зачисляемым в  местный  бюджет  в  соответствии  с  законодательством  Российской  Федерации</t>
  </si>
  <si>
    <t>к решению городской Думы</t>
  </si>
  <si>
    <t xml:space="preserve">местного бюджета (бюджета муниципального образования город Краснодар) за 2018 год по кодам видов (подвидов) доходов </t>
  </si>
  <si>
    <t>Доходы от уплаты акцизов на нефтепродукты, подлежащие распреде-лению между бюджетами субъектов Российской Федерации и местными бюджетами с учётом установленных дифференцированных нормативов отчислений в местные бюджеты*</t>
  </si>
  <si>
    <t>Доходы от сдачи в аренду имущества, находящегося в оперативном управлении органов управления городских округов и созданных ими учреждений (за исключением имущества муници-пальных бюджетных и автономных учреждений)</t>
  </si>
  <si>
    <t>Доходы от перечисления части прибыли, остающейся после уплаты налогов и иных обязательных платежей му-ниципальных унитарных  предприятий, созданных городскими округами</t>
  </si>
  <si>
    <t>от 23.05.2019 № 74 п.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</si>
</sst>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0" x14ac:knownFonts="1">
    <font>
      <sz val="10"/>
      <name val="Arial Cyr"/>
      <charset val="204"/>
    </font>
    <font>
      <sz val="14"/>
      <name val="Arial Cyr"/>
      <charset val="204"/>
    </font>
    <font>
      <sz val="12"/>
      <name val="Times New Roman"/>
      <family val="1"/>
      <charset val="204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  <charset val="204"/>
    </font>
    <font>
      <sz val="12"/>
      <color indexed="8"/>
      <name val="Times New Roman CYR"/>
      <family val="1"/>
      <charset val="204"/>
    </font>
    <font>
      <sz val="12"/>
      <color indexed="8"/>
      <name val="Times New Roman"/>
      <family val="1"/>
      <charset val="204"/>
    </font>
    <font>
      <sz val="12"/>
      <name val="Times New Roman CYR"/>
      <family val="1"/>
      <charset val="204"/>
    </font>
    <font>
      <sz val="10"/>
      <name val="Times New Roman"/>
      <family val="1"/>
    </font>
    <font>
      <b/>
      <sz val="10"/>
      <name val="Arial Cyr"/>
      <charset val="204"/>
    </font>
    <font>
      <sz val="12"/>
      <color indexed="8"/>
      <name val="Times New Roman"/>
      <family val="1"/>
    </font>
    <font>
      <sz val="10"/>
      <color indexed="12"/>
      <name val="Arial Cyr"/>
      <charset val="204"/>
    </font>
    <font>
      <sz val="16"/>
      <name val="Arial Cyr"/>
      <charset val="204"/>
    </font>
    <font>
      <sz val="16"/>
      <name val="Times New Roman"/>
      <family val="1"/>
    </font>
    <font>
      <sz val="16"/>
      <name val="Times New Roman Cyr"/>
      <family val="1"/>
      <charset val="204"/>
    </font>
    <font>
      <sz val="16"/>
      <name val="Times New Roman"/>
      <family val="1"/>
      <charset val="204"/>
    </font>
    <font>
      <b/>
      <sz val="16"/>
      <name val="Times New Roman CYR"/>
      <family val="1"/>
      <charset val="204"/>
    </font>
    <font>
      <b/>
      <sz val="16"/>
      <name val="Times New Roman"/>
      <family val="1"/>
    </font>
    <font>
      <b/>
      <sz val="16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0" xfId="0" applyAlignment="1"/>
    <xf numFmtId="1" fontId="3" fillId="0" borderId="1" xfId="0" applyNumberFormat="1" applyFont="1" applyFill="1" applyBorder="1" applyAlignment="1">
      <alignment horizontal="center" vertical="top" wrapText="1"/>
    </xf>
    <xf numFmtId="0" fontId="1" fillId="0" borderId="0" xfId="0" applyFont="1" applyFill="1"/>
    <xf numFmtId="0" fontId="3" fillId="0" borderId="2" xfId="0" applyNumberFormat="1" applyFont="1" applyFill="1" applyBorder="1" applyAlignment="1">
      <alignment horizontal="center" vertical="top" wrapText="1"/>
    </xf>
    <xf numFmtId="0" fontId="4" fillId="0" borderId="3" xfId="0" applyNumberFormat="1" applyFont="1" applyFill="1" applyBorder="1" applyAlignment="1">
      <alignment horizontal="center" vertical="top" wrapText="1"/>
    </xf>
    <xf numFmtId="0" fontId="6" fillId="0" borderId="2" xfId="0" applyFont="1" applyFill="1" applyBorder="1" applyAlignment="1">
      <alignment horizontal="center" vertical="top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top" wrapText="1"/>
    </xf>
    <xf numFmtId="2" fontId="11" fillId="0" borderId="2" xfId="0" applyNumberFormat="1" applyFont="1" applyFill="1" applyBorder="1" applyAlignment="1">
      <alignment horizontal="center" vertical="top" wrapText="1"/>
    </xf>
    <xf numFmtId="0" fontId="12" fillId="0" borderId="0" xfId="0" applyFont="1"/>
    <xf numFmtId="0" fontId="4" fillId="0" borderId="4" xfId="0" applyNumberFormat="1" applyFont="1" applyFill="1" applyBorder="1" applyAlignment="1">
      <alignment horizontal="center" vertical="top" wrapText="1"/>
    </xf>
    <xf numFmtId="0" fontId="10" fillId="0" borderId="0" xfId="0" applyFont="1"/>
    <xf numFmtId="0" fontId="11" fillId="0" borderId="2" xfId="0" applyNumberFormat="1" applyFont="1" applyFill="1" applyBorder="1" applyAlignment="1">
      <alignment horizontal="center" vertical="top" wrapText="1"/>
    </xf>
    <xf numFmtId="0" fontId="0" fillId="0" borderId="0" xfId="0" applyFont="1"/>
    <xf numFmtId="0" fontId="7" fillId="0" borderId="2" xfId="0" applyFont="1" applyFill="1" applyBorder="1" applyAlignment="1">
      <alignment horizontal="center" vertical="top" wrapText="1"/>
    </xf>
    <xf numFmtId="164" fontId="5" fillId="0" borderId="8" xfId="0" applyNumberFormat="1" applyFont="1" applyFill="1" applyBorder="1" applyAlignment="1">
      <alignment vertical="center"/>
    </xf>
    <xf numFmtId="164" fontId="2" fillId="0" borderId="9" xfId="0" applyNumberFormat="1" applyFont="1" applyFill="1" applyBorder="1" applyAlignment="1">
      <alignment horizontal="right" wrapText="1"/>
    </xf>
    <xf numFmtId="164" fontId="5" fillId="0" borderId="9" xfId="0" applyNumberFormat="1" applyFont="1" applyFill="1" applyBorder="1" applyAlignment="1">
      <alignment horizontal="right" wrapText="1"/>
    </xf>
    <xf numFmtId="0" fontId="2" fillId="0" borderId="1" xfId="0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top" wrapText="1"/>
    </xf>
    <xf numFmtId="164" fontId="5" fillId="0" borderId="10" xfId="0" applyNumberFormat="1" applyFont="1" applyFill="1" applyBorder="1" applyAlignment="1">
      <alignment horizontal="right" wrapText="1"/>
    </xf>
    <xf numFmtId="164" fontId="4" fillId="0" borderId="5" xfId="0" applyNumberFormat="1" applyFont="1" applyFill="1" applyBorder="1" applyAlignment="1">
      <alignment horizontal="left" vertical="center" wrapText="1"/>
    </xf>
    <xf numFmtId="164" fontId="3" fillId="0" borderId="6" xfId="0" applyNumberFormat="1" applyFont="1" applyFill="1" applyBorder="1" applyAlignment="1">
      <alignment horizontal="justify" vertical="top" wrapText="1"/>
    </xf>
    <xf numFmtId="164" fontId="8" fillId="0" borderId="6" xfId="0" applyNumberFormat="1" applyFont="1" applyFill="1" applyBorder="1" applyAlignment="1">
      <alignment horizontal="justify" vertical="top" wrapText="1"/>
    </xf>
    <xf numFmtId="0" fontId="6" fillId="0" borderId="6" xfId="0" applyFont="1" applyFill="1" applyBorder="1" applyAlignment="1">
      <alignment horizontal="justify" wrapText="1"/>
    </xf>
    <xf numFmtId="0" fontId="7" fillId="0" borderId="6" xfId="0" applyFont="1" applyFill="1" applyBorder="1" applyAlignment="1">
      <alignment horizontal="justify" vertical="top"/>
    </xf>
    <xf numFmtId="164" fontId="4" fillId="0" borderId="6" xfId="0" applyNumberFormat="1" applyFont="1" applyFill="1" applyBorder="1" applyAlignment="1">
      <alignment horizontal="justify" vertical="top" wrapText="1"/>
    </xf>
    <xf numFmtId="164" fontId="11" fillId="0" borderId="6" xfId="0" applyNumberFormat="1" applyFont="1" applyFill="1" applyBorder="1" applyAlignment="1">
      <alignment horizontal="justify" vertical="top" wrapText="1"/>
    </xf>
    <xf numFmtId="0" fontId="11" fillId="0" borderId="6" xfId="0" applyFont="1" applyFill="1" applyBorder="1" applyAlignment="1">
      <alignment horizontal="justify" vertical="top" wrapText="1"/>
    </xf>
    <xf numFmtId="0" fontId="7" fillId="0" borderId="6" xfId="0" applyFont="1" applyFill="1" applyBorder="1" applyAlignment="1">
      <alignment horizontal="justify" wrapText="1"/>
    </xf>
    <xf numFmtId="164" fontId="4" fillId="0" borderId="7" xfId="0" applyNumberFormat="1" applyFont="1" applyFill="1" applyBorder="1" applyAlignment="1">
      <alignment horizontal="justify" vertical="top" wrapText="1"/>
    </xf>
    <xf numFmtId="0" fontId="0" fillId="0" borderId="0" xfId="0" applyFill="1"/>
    <xf numFmtId="2" fontId="3" fillId="0" borderId="2" xfId="0" applyNumberFormat="1" applyFont="1" applyFill="1" applyBorder="1" applyAlignment="1">
      <alignment horizontal="left" vertical="top" wrapText="1"/>
    </xf>
    <xf numFmtId="0" fontId="3" fillId="0" borderId="6" xfId="0" applyFont="1" applyFill="1" applyBorder="1" applyAlignment="1">
      <alignment horizontal="justify" vertical="top" wrapText="1"/>
    </xf>
    <xf numFmtId="0" fontId="8" fillId="0" borderId="2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center" vertical="top" wrapText="1"/>
    </xf>
    <xf numFmtId="0" fontId="2" fillId="0" borderId="6" xfId="0" applyFont="1" applyFill="1" applyBorder="1" applyAlignment="1">
      <alignment horizontal="justify" wrapText="1"/>
    </xf>
    <xf numFmtId="0" fontId="2" fillId="0" borderId="6" xfId="0" applyFont="1" applyFill="1" applyBorder="1" applyAlignment="1">
      <alignment wrapText="1"/>
    </xf>
    <xf numFmtId="0" fontId="2" fillId="0" borderId="6" xfId="0" applyFont="1" applyFill="1" applyBorder="1" applyAlignment="1">
      <alignment horizontal="justify" vertical="top" wrapText="1"/>
    </xf>
    <xf numFmtId="0" fontId="2" fillId="0" borderId="6" xfId="0" applyFont="1" applyFill="1" applyBorder="1" applyAlignment="1">
      <alignment horizontal="justify" vertical="center" wrapText="1"/>
    </xf>
    <xf numFmtId="0" fontId="9" fillId="0" borderId="0" xfId="0" applyFont="1" applyFill="1" applyBorder="1"/>
    <xf numFmtId="0" fontId="2" fillId="0" borderId="0" xfId="0" applyFont="1" applyFill="1" applyBorder="1"/>
    <xf numFmtId="0" fontId="9" fillId="0" borderId="0" xfId="0" applyFont="1" applyFill="1"/>
    <xf numFmtId="0" fontId="2" fillId="0" borderId="0" xfId="0" applyFont="1" applyFill="1"/>
    <xf numFmtId="164" fontId="5" fillId="0" borderId="5" xfId="0" applyNumberFormat="1" applyFont="1" applyFill="1" applyBorder="1" applyAlignment="1">
      <alignment vertical="center"/>
    </xf>
    <xf numFmtId="164" fontId="2" fillId="0" borderId="6" xfId="0" applyNumberFormat="1" applyFont="1" applyFill="1" applyBorder="1" applyAlignment="1">
      <alignment horizontal="right" wrapText="1"/>
    </xf>
    <xf numFmtId="164" fontId="7" fillId="0" borderId="6" xfId="0" applyNumberFormat="1" applyFont="1" applyFill="1" applyBorder="1" applyAlignment="1">
      <alignment horizontal="right" wrapText="1"/>
    </xf>
    <xf numFmtId="164" fontId="5" fillId="0" borderId="6" xfId="0" applyNumberFormat="1" applyFont="1" applyFill="1" applyBorder="1" applyAlignment="1">
      <alignment horizontal="right" wrapText="1"/>
    </xf>
    <xf numFmtId="164" fontId="5" fillId="0" borderId="7" xfId="0" applyNumberFormat="1" applyFont="1" applyFill="1" applyBorder="1" applyAlignment="1">
      <alignment horizontal="right" wrapText="1"/>
    </xf>
    <xf numFmtId="0" fontId="4" fillId="0" borderId="0" xfId="0" applyNumberFormat="1" applyFont="1" applyFill="1" applyBorder="1" applyAlignment="1">
      <alignment horizontal="center" vertical="top" wrapText="1"/>
    </xf>
    <xf numFmtId="164" fontId="4" fillId="0" borderId="0" xfId="0" applyNumberFormat="1" applyFont="1" applyFill="1" applyBorder="1" applyAlignment="1">
      <alignment horizontal="justify" vertical="top" wrapText="1"/>
    </xf>
    <xf numFmtId="164" fontId="5" fillId="0" borderId="0" xfId="0" applyNumberFormat="1" applyFont="1" applyFill="1" applyBorder="1" applyAlignment="1">
      <alignment horizontal="right" wrapText="1"/>
    </xf>
    <xf numFmtId="0" fontId="13" fillId="0" borderId="0" xfId="0" applyFont="1" applyFill="1"/>
    <xf numFmtId="0" fontId="14" fillId="0" borderId="0" xfId="0" applyFont="1" applyFill="1" applyAlignment="1">
      <alignment horizontal="center"/>
    </xf>
    <xf numFmtId="0" fontId="15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5" fillId="0" borderId="0" xfId="0" applyFont="1" applyFill="1"/>
    <xf numFmtId="0" fontId="16" fillId="0" borderId="0" xfId="0" applyFont="1" applyFill="1" applyAlignment="1"/>
    <xf numFmtId="0" fontId="13" fillId="0" borderId="0" xfId="0" applyFont="1"/>
    <xf numFmtId="0" fontId="18" fillId="0" borderId="0" xfId="0" applyFont="1" applyFill="1" applyAlignment="1">
      <alignment horizontal="center" vertical="center" wrapText="1"/>
    </xf>
    <xf numFmtId="0" fontId="19" fillId="0" borderId="0" xfId="0" applyFont="1" applyFill="1" applyAlignment="1">
      <alignment horizontal="center" vertical="center" wrapText="1"/>
    </xf>
    <xf numFmtId="0" fontId="14" fillId="0" borderId="0" xfId="0" applyFont="1" applyFill="1" applyAlignment="1">
      <alignment horizontal="right"/>
    </xf>
    <xf numFmtId="0" fontId="16" fillId="0" borderId="0" xfId="0" applyFont="1" applyFill="1" applyAlignment="1">
      <alignment horizontal="right"/>
    </xf>
    <xf numFmtId="0" fontId="16" fillId="0" borderId="0" xfId="0" applyNumberFormat="1" applyFont="1" applyFill="1" applyBorder="1" applyAlignment="1">
      <alignment horizontal="justify" vertical="top" wrapText="1"/>
    </xf>
    <xf numFmtId="0" fontId="14" fillId="0" borderId="0" xfId="0" applyFont="1" applyFill="1" applyAlignment="1">
      <alignment horizontal="center"/>
    </xf>
    <xf numFmtId="0" fontId="15" fillId="0" borderId="0" xfId="0" applyFont="1" applyFill="1" applyAlignment="1">
      <alignment horizontal="center"/>
    </xf>
    <xf numFmtId="0" fontId="18" fillId="0" borderId="0" xfId="0" applyFont="1" applyFill="1" applyAlignment="1">
      <alignment horizontal="center" vertical="center" wrapText="1"/>
    </xf>
    <xf numFmtId="0" fontId="17" fillId="0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E86"/>
  <sheetViews>
    <sheetView tabSelected="1" view="pageBreakPreview" zoomScaleNormal="100" zoomScaleSheetLayoutView="100" workbookViewId="0">
      <selection activeCell="C5" sqref="C5"/>
    </sheetView>
  </sheetViews>
  <sheetFormatPr defaultRowHeight="15.75" x14ac:dyDescent="0.25"/>
  <cols>
    <col min="1" max="1" width="23.7109375" style="32" customWidth="1"/>
    <col min="2" max="2" width="39.28515625" style="32" customWidth="1"/>
    <col min="3" max="3" width="12.85546875" style="44" customWidth="1"/>
    <col min="4" max="4" width="13" style="44" customWidth="1"/>
    <col min="5" max="5" width="9.85546875" style="44" customWidth="1"/>
  </cols>
  <sheetData>
    <row r="1" spans="1:5" s="3" customFormat="1" ht="20.25" x14ac:dyDescent="0.3">
      <c r="A1" s="53"/>
      <c r="B1" s="54"/>
      <c r="C1" s="65" t="s">
        <v>77</v>
      </c>
      <c r="D1" s="65"/>
      <c r="E1" s="65"/>
    </row>
    <row r="2" spans="1:5" s="3" customFormat="1" ht="20.25" x14ac:dyDescent="0.3">
      <c r="A2" s="53"/>
      <c r="B2" s="54"/>
      <c r="C2" s="65" t="s">
        <v>87</v>
      </c>
      <c r="D2" s="65"/>
      <c r="E2" s="65"/>
    </row>
    <row r="3" spans="1:5" s="3" customFormat="1" ht="20.25" x14ac:dyDescent="0.3">
      <c r="A3" s="53"/>
      <c r="B3" s="54"/>
      <c r="C3" s="65" t="s">
        <v>78</v>
      </c>
      <c r="D3" s="65"/>
      <c r="E3" s="65"/>
    </row>
    <row r="4" spans="1:5" s="3" customFormat="1" ht="20.25" x14ac:dyDescent="0.3">
      <c r="A4" s="53"/>
      <c r="B4" s="55"/>
      <c r="C4" s="66" t="s">
        <v>92</v>
      </c>
      <c r="D4" s="66"/>
      <c r="E4" s="66"/>
    </row>
    <row r="5" spans="1:5" s="59" customFormat="1" ht="20.25" x14ac:dyDescent="0.3">
      <c r="A5" s="53"/>
      <c r="B5" s="55"/>
      <c r="C5" s="56"/>
      <c r="D5" s="56"/>
      <c r="E5" s="56"/>
    </row>
    <row r="6" spans="1:5" s="59" customFormat="1" ht="20.25" x14ac:dyDescent="0.3">
      <c r="A6" s="53"/>
      <c r="B6" s="55"/>
      <c r="C6" s="56"/>
      <c r="D6" s="56"/>
      <c r="E6" s="56"/>
    </row>
    <row r="7" spans="1:5" s="59" customFormat="1" ht="20.25" x14ac:dyDescent="0.3">
      <c r="A7" s="53"/>
      <c r="B7" s="57"/>
      <c r="C7" s="58"/>
      <c r="D7" s="58"/>
      <c r="E7" s="58"/>
    </row>
    <row r="8" spans="1:5" s="59" customFormat="1" ht="20.25" x14ac:dyDescent="0.3">
      <c r="A8" s="68" t="s">
        <v>76</v>
      </c>
      <c r="B8" s="68"/>
      <c r="C8" s="68"/>
      <c r="D8" s="68"/>
      <c r="E8" s="68"/>
    </row>
    <row r="9" spans="1:5" ht="18.75" customHeight="1" x14ac:dyDescent="0.2">
      <c r="A9" s="67" t="s">
        <v>88</v>
      </c>
      <c r="B9" s="67"/>
      <c r="C9" s="67"/>
      <c r="D9" s="67"/>
      <c r="E9" s="67"/>
    </row>
    <row r="10" spans="1:5" ht="21" customHeight="1" x14ac:dyDescent="0.2">
      <c r="A10" s="67"/>
      <c r="B10" s="67"/>
      <c r="C10" s="67"/>
      <c r="D10" s="67"/>
      <c r="E10" s="67"/>
    </row>
    <row r="11" spans="1:5" s="59" customFormat="1" ht="20.25" x14ac:dyDescent="0.3">
      <c r="A11" s="60"/>
      <c r="B11" s="60"/>
      <c r="C11" s="61"/>
      <c r="D11" s="61"/>
      <c r="E11" s="61"/>
    </row>
    <row r="12" spans="1:5" s="59" customFormat="1" ht="20.25" x14ac:dyDescent="0.3">
      <c r="A12" s="62"/>
      <c r="B12" s="62"/>
      <c r="C12" s="63"/>
      <c r="D12" s="63"/>
      <c r="E12" s="63"/>
    </row>
    <row r="13" spans="1:5" s="1" customFormat="1" ht="63" x14ac:dyDescent="0.2">
      <c r="A13" s="7" t="s">
        <v>0</v>
      </c>
      <c r="B13" s="7" t="s">
        <v>1</v>
      </c>
      <c r="C13" s="19" t="s">
        <v>73</v>
      </c>
      <c r="D13" s="19" t="s">
        <v>74</v>
      </c>
      <c r="E13" s="19" t="s">
        <v>75</v>
      </c>
    </row>
    <row r="14" spans="1:5" x14ac:dyDescent="0.2">
      <c r="A14" s="2">
        <v>1</v>
      </c>
      <c r="B14" s="2">
        <v>2</v>
      </c>
      <c r="C14" s="20">
        <v>3</v>
      </c>
      <c r="D14" s="20">
        <v>4</v>
      </c>
      <c r="E14" s="20">
        <v>5</v>
      </c>
    </row>
    <row r="15" spans="1:5" x14ac:dyDescent="0.2">
      <c r="A15" s="5" t="s">
        <v>2</v>
      </c>
      <c r="B15" s="22" t="s">
        <v>3</v>
      </c>
      <c r="C15" s="45">
        <f>SUM(C16:C40)</f>
        <v>14957022.6</v>
      </c>
      <c r="D15" s="45">
        <f>SUM(D16:D40)</f>
        <v>15374274.100000001</v>
      </c>
      <c r="E15" s="16">
        <f>D15/C15*100</f>
        <v>102.78966951617765</v>
      </c>
    </row>
    <row r="16" spans="1:5" ht="18" customHeight="1" x14ac:dyDescent="0.25">
      <c r="A16" s="4" t="s">
        <v>52</v>
      </c>
      <c r="B16" s="23" t="s">
        <v>53</v>
      </c>
      <c r="C16" s="46">
        <v>1214115</v>
      </c>
      <c r="D16" s="46">
        <v>1287733.8999999999</v>
      </c>
      <c r="E16" s="17">
        <f>D16/C16*100</f>
        <v>106.0635854099488</v>
      </c>
    </row>
    <row r="17" spans="1:5" x14ac:dyDescent="0.25">
      <c r="A17" s="4" t="s">
        <v>4</v>
      </c>
      <c r="B17" s="23" t="s">
        <v>5</v>
      </c>
      <c r="C17" s="46">
        <v>6166463</v>
      </c>
      <c r="D17" s="46">
        <v>6405830.9000000004</v>
      </c>
      <c r="E17" s="17">
        <f t="shared" ref="E17:E40" si="0">D17/C17*100</f>
        <v>103.88176982493856</v>
      </c>
    </row>
    <row r="18" spans="1:5" ht="111.75" customHeight="1" x14ac:dyDescent="0.25">
      <c r="A18" s="4" t="s">
        <v>34</v>
      </c>
      <c r="B18" s="23" t="s">
        <v>89</v>
      </c>
      <c r="C18" s="46">
        <v>86055.2</v>
      </c>
      <c r="D18" s="46">
        <v>95646</v>
      </c>
      <c r="E18" s="17">
        <f t="shared" si="0"/>
        <v>111.1449395271872</v>
      </c>
    </row>
    <row r="19" spans="1:5" ht="47.25" customHeight="1" x14ac:dyDescent="0.25">
      <c r="A19" s="4" t="s">
        <v>56</v>
      </c>
      <c r="B19" s="24" t="s">
        <v>58</v>
      </c>
      <c r="C19" s="46">
        <v>1157939</v>
      </c>
      <c r="D19" s="46">
        <v>1183916.8999999999</v>
      </c>
      <c r="E19" s="17">
        <f t="shared" si="0"/>
        <v>102.24346014772799</v>
      </c>
    </row>
    <row r="20" spans="1:5" ht="31.5" x14ac:dyDescent="0.25">
      <c r="A20" s="4" t="s">
        <v>6</v>
      </c>
      <c r="B20" s="23" t="s">
        <v>79</v>
      </c>
      <c r="C20" s="46">
        <v>980000</v>
      </c>
      <c r="D20" s="46">
        <v>989388.6</v>
      </c>
      <c r="E20" s="17">
        <f t="shared" si="0"/>
        <v>100.95802040816326</v>
      </c>
    </row>
    <row r="21" spans="1:5" ht="16.5" customHeight="1" x14ac:dyDescent="0.25">
      <c r="A21" s="4" t="s">
        <v>7</v>
      </c>
      <c r="B21" s="23" t="s">
        <v>8</v>
      </c>
      <c r="C21" s="46">
        <v>69100</v>
      </c>
      <c r="D21" s="46">
        <v>69204.899999999994</v>
      </c>
      <c r="E21" s="17">
        <f t="shared" si="0"/>
        <v>100.15180897250362</v>
      </c>
    </row>
    <row r="22" spans="1:5" ht="62.25" customHeight="1" x14ac:dyDescent="0.25">
      <c r="A22" s="4" t="s">
        <v>9</v>
      </c>
      <c r="B22" s="24" t="s">
        <v>80</v>
      </c>
      <c r="C22" s="46">
        <v>49520</v>
      </c>
      <c r="D22" s="46">
        <v>53819.5</v>
      </c>
      <c r="E22" s="17">
        <f t="shared" si="0"/>
        <v>108.68235056542812</v>
      </c>
    </row>
    <row r="23" spans="1:5" ht="18" customHeight="1" x14ac:dyDescent="0.25">
      <c r="A23" s="4" t="s">
        <v>54</v>
      </c>
      <c r="B23" s="23" t="s">
        <v>63</v>
      </c>
      <c r="C23" s="46">
        <v>570000</v>
      </c>
      <c r="D23" s="46">
        <v>587724.30000000005</v>
      </c>
      <c r="E23" s="17">
        <f t="shared" si="0"/>
        <v>103.10952631578949</v>
      </c>
    </row>
    <row r="24" spans="1:5" x14ac:dyDescent="0.25">
      <c r="A24" s="4" t="s">
        <v>10</v>
      </c>
      <c r="B24" s="23" t="s">
        <v>11</v>
      </c>
      <c r="C24" s="46">
        <v>2264953</v>
      </c>
      <c r="D24" s="46">
        <v>2331467.7999999998</v>
      </c>
      <c r="E24" s="17">
        <f t="shared" si="0"/>
        <v>102.93669669966661</v>
      </c>
    </row>
    <row r="25" spans="1:5" x14ac:dyDescent="0.25">
      <c r="A25" s="4" t="s">
        <v>12</v>
      </c>
      <c r="B25" s="23" t="s">
        <v>13</v>
      </c>
      <c r="C25" s="46">
        <v>313000</v>
      </c>
      <c r="D25" s="46">
        <v>321722.90000000002</v>
      </c>
      <c r="E25" s="17">
        <f t="shared" si="0"/>
        <v>102.78686900958466</v>
      </c>
    </row>
    <row r="26" spans="1:5" ht="47.25" x14ac:dyDescent="0.25">
      <c r="A26" s="4" t="s">
        <v>69</v>
      </c>
      <c r="B26" s="23" t="s">
        <v>70</v>
      </c>
      <c r="C26" s="46">
        <v>17</v>
      </c>
      <c r="D26" s="46">
        <v>18</v>
      </c>
      <c r="E26" s="17">
        <f t="shared" si="0"/>
        <v>105.88235294117648</v>
      </c>
    </row>
    <row r="27" spans="1:5" ht="81" customHeight="1" x14ac:dyDescent="0.25">
      <c r="A27" s="4" t="s">
        <v>14</v>
      </c>
      <c r="B27" s="23" t="s">
        <v>81</v>
      </c>
      <c r="C27" s="46">
        <v>680</v>
      </c>
      <c r="D27" s="46">
        <v>680.8</v>
      </c>
      <c r="E27" s="17">
        <f t="shared" si="0"/>
        <v>100.11764705882354</v>
      </c>
    </row>
    <row r="28" spans="1:5" ht="127.5" customHeight="1" x14ac:dyDescent="0.25">
      <c r="A28" s="6" t="s">
        <v>15</v>
      </c>
      <c r="B28" s="23" t="s">
        <v>82</v>
      </c>
      <c r="C28" s="47">
        <v>850000</v>
      </c>
      <c r="D28" s="47">
        <v>744648.7</v>
      </c>
      <c r="E28" s="17">
        <f t="shared" si="0"/>
        <v>87.605729411764699</v>
      </c>
    </row>
    <row r="29" spans="1:5" ht="111" customHeight="1" x14ac:dyDescent="0.25">
      <c r="A29" s="6" t="s">
        <v>16</v>
      </c>
      <c r="B29" s="25" t="s">
        <v>55</v>
      </c>
      <c r="C29" s="47">
        <v>60266</v>
      </c>
      <c r="D29" s="47">
        <v>67629</v>
      </c>
      <c r="E29" s="17">
        <f t="shared" si="0"/>
        <v>112.21750240600005</v>
      </c>
    </row>
    <row r="30" spans="1:5" ht="188.25" customHeight="1" x14ac:dyDescent="0.25">
      <c r="A30" s="6" t="s">
        <v>17</v>
      </c>
      <c r="B30" s="25" t="s">
        <v>32</v>
      </c>
      <c r="C30" s="47">
        <v>35939</v>
      </c>
      <c r="D30" s="47">
        <v>43649.4</v>
      </c>
      <c r="E30" s="17">
        <f t="shared" si="0"/>
        <v>121.45413061020062</v>
      </c>
    </row>
    <row r="31" spans="1:5" ht="113.25" customHeight="1" x14ac:dyDescent="0.25">
      <c r="A31" s="4" t="s">
        <v>18</v>
      </c>
      <c r="B31" s="23" t="s">
        <v>90</v>
      </c>
      <c r="C31" s="46">
        <v>229731</v>
      </c>
      <c r="D31" s="46">
        <v>232131.3</v>
      </c>
      <c r="E31" s="17">
        <f t="shared" si="0"/>
        <v>101.04483069328911</v>
      </c>
    </row>
    <row r="32" spans="1:5" ht="110.25" customHeight="1" x14ac:dyDescent="0.25">
      <c r="A32" s="4" t="s">
        <v>33</v>
      </c>
      <c r="B32" s="26" t="s">
        <v>43</v>
      </c>
      <c r="C32" s="46">
        <v>6955</v>
      </c>
      <c r="D32" s="46">
        <v>7190.1</v>
      </c>
      <c r="E32" s="17">
        <f t="shared" si="0"/>
        <v>103.38030194104961</v>
      </c>
    </row>
    <row r="33" spans="1:5" ht="174" customHeight="1" x14ac:dyDescent="0.25">
      <c r="A33" s="33" t="s">
        <v>72</v>
      </c>
      <c r="B33" s="34" t="s">
        <v>71</v>
      </c>
      <c r="C33" s="46">
        <v>242</v>
      </c>
      <c r="D33" s="46">
        <v>243.4</v>
      </c>
      <c r="E33" s="17">
        <f t="shared" si="0"/>
        <v>100.57851239669422</v>
      </c>
    </row>
    <row r="34" spans="1:5" ht="80.25" customHeight="1" x14ac:dyDescent="0.25">
      <c r="A34" s="4" t="s">
        <v>19</v>
      </c>
      <c r="B34" s="23" t="s">
        <v>91</v>
      </c>
      <c r="C34" s="46">
        <v>9524</v>
      </c>
      <c r="D34" s="46">
        <v>10264.200000000001</v>
      </c>
      <c r="E34" s="17">
        <f t="shared" si="0"/>
        <v>107.7719445611088</v>
      </c>
    </row>
    <row r="35" spans="1:5" ht="144" customHeight="1" x14ac:dyDescent="0.25">
      <c r="A35" s="4" t="s">
        <v>20</v>
      </c>
      <c r="B35" s="23" t="s">
        <v>83</v>
      </c>
      <c r="C35" s="46">
        <v>129107</v>
      </c>
      <c r="D35" s="46">
        <v>143722.4</v>
      </c>
      <c r="E35" s="17">
        <f t="shared" si="0"/>
        <v>111.32037767123393</v>
      </c>
    </row>
    <row r="36" spans="1:5" ht="31.5" x14ac:dyDescent="0.25">
      <c r="A36" s="4" t="s">
        <v>21</v>
      </c>
      <c r="B36" s="23" t="s">
        <v>84</v>
      </c>
      <c r="C36" s="46">
        <v>100737</v>
      </c>
      <c r="D36" s="46">
        <v>101164.2</v>
      </c>
      <c r="E36" s="17">
        <f t="shared" si="0"/>
        <v>100.42407457041602</v>
      </c>
    </row>
    <row r="37" spans="1:5" ht="48.75" customHeight="1" x14ac:dyDescent="0.25">
      <c r="A37" s="4" t="s">
        <v>22</v>
      </c>
      <c r="B37" s="23" t="s">
        <v>23</v>
      </c>
      <c r="C37" s="46">
        <v>69191</v>
      </c>
      <c r="D37" s="46">
        <v>74834.2</v>
      </c>
      <c r="E37" s="17">
        <f t="shared" si="0"/>
        <v>108.15597404286686</v>
      </c>
    </row>
    <row r="38" spans="1:5" ht="31.5" x14ac:dyDescent="0.25">
      <c r="A38" s="35" t="s">
        <v>24</v>
      </c>
      <c r="B38" s="23" t="s">
        <v>85</v>
      </c>
      <c r="C38" s="46">
        <v>193487</v>
      </c>
      <c r="D38" s="46">
        <v>204228.6</v>
      </c>
      <c r="E38" s="17">
        <f t="shared" si="0"/>
        <v>105.55158744515137</v>
      </c>
    </row>
    <row r="39" spans="1:5" ht="18.75" customHeight="1" x14ac:dyDescent="0.25">
      <c r="A39" s="4" t="s">
        <v>25</v>
      </c>
      <c r="B39" s="23" t="s">
        <v>26</v>
      </c>
      <c r="C39" s="46">
        <v>270001.40000000002</v>
      </c>
      <c r="D39" s="46">
        <v>282318.3</v>
      </c>
      <c r="E39" s="17">
        <f t="shared" si="0"/>
        <v>104.56179116108287</v>
      </c>
    </row>
    <row r="40" spans="1:5" x14ac:dyDescent="0.25">
      <c r="A40" s="4" t="s">
        <v>27</v>
      </c>
      <c r="B40" s="23" t="s">
        <v>28</v>
      </c>
      <c r="C40" s="46">
        <v>130000</v>
      </c>
      <c r="D40" s="46">
        <v>135095.79999999999</v>
      </c>
      <c r="E40" s="17">
        <f t="shared" si="0"/>
        <v>103.91984615384615</v>
      </c>
    </row>
    <row r="41" spans="1:5" x14ac:dyDescent="0.25">
      <c r="A41" s="8" t="s">
        <v>41</v>
      </c>
      <c r="B41" s="27" t="s">
        <v>42</v>
      </c>
      <c r="C41" s="48">
        <f>C50+C55+C56+C57</f>
        <v>16770613.700000003</v>
      </c>
      <c r="D41" s="48">
        <f>D50+D55+D56+D57</f>
        <v>16568821.800000001</v>
      </c>
      <c r="E41" s="18">
        <f>D41/C41*100</f>
        <v>98.796753037129449</v>
      </c>
    </row>
    <row r="42" spans="1:5" ht="51" hidden="1" customHeight="1" x14ac:dyDescent="0.25">
      <c r="A42" s="4" t="s">
        <v>35</v>
      </c>
      <c r="B42" s="23" t="s">
        <v>36</v>
      </c>
      <c r="C42" s="48">
        <f>C51+C57+C58</f>
        <v>31728197.000000004</v>
      </c>
      <c r="D42" s="48">
        <f>D51+D57+D58</f>
        <v>31933152.400000002</v>
      </c>
      <c r="E42" s="18"/>
    </row>
    <row r="43" spans="1:5" ht="35.25" hidden="1" customHeight="1" x14ac:dyDescent="0.25">
      <c r="A43" s="4" t="s">
        <v>37</v>
      </c>
      <c r="B43" s="23" t="s">
        <v>38</v>
      </c>
      <c r="C43" s="48" t="e">
        <f>C52+C58+#REF!</f>
        <v>#REF!</v>
      </c>
      <c r="D43" s="48" t="e">
        <f>D52+D58+#REF!</f>
        <v>#REF!</v>
      </c>
      <c r="E43" s="18"/>
    </row>
    <row r="44" spans="1:5" ht="31.5" hidden="1" customHeight="1" x14ac:dyDescent="0.25">
      <c r="A44" s="36" t="s">
        <v>44</v>
      </c>
      <c r="B44" s="37" t="s">
        <v>45</v>
      </c>
      <c r="C44" s="48" t="e">
        <f>C53+#REF!+#REF!</f>
        <v>#REF!</v>
      </c>
      <c r="D44" s="48" t="e">
        <f>D53+#REF!+#REF!</f>
        <v>#REF!</v>
      </c>
      <c r="E44" s="18"/>
    </row>
    <row r="45" spans="1:5" ht="33.75" hidden="1" customHeight="1" x14ac:dyDescent="0.25">
      <c r="A45" s="4" t="s">
        <v>39</v>
      </c>
      <c r="B45" s="23" t="s">
        <v>40</v>
      </c>
      <c r="C45" s="48" t="e">
        <f>C54+#REF!+#REF!</f>
        <v>#REF!</v>
      </c>
      <c r="D45" s="48" t="e">
        <f>D54+#REF!+#REF!</f>
        <v>#REF!</v>
      </c>
      <c r="E45" s="18"/>
    </row>
    <row r="46" spans="1:5" ht="19.5" hidden="1" customHeight="1" x14ac:dyDescent="0.25">
      <c r="A46" s="36" t="s">
        <v>46</v>
      </c>
      <c r="B46" s="38" t="s">
        <v>47</v>
      </c>
      <c r="C46" s="48" t="e">
        <f>C55+#REF!+#REF!</f>
        <v>#REF!</v>
      </c>
      <c r="D46" s="48" t="e">
        <f>D55+#REF!+#REF!</f>
        <v>#REF!</v>
      </c>
      <c r="E46" s="18"/>
    </row>
    <row r="47" spans="1:5" ht="35.25" hidden="1" customHeight="1" x14ac:dyDescent="0.25">
      <c r="A47" s="4" t="s">
        <v>29</v>
      </c>
      <c r="B47" s="23" t="s">
        <v>30</v>
      </c>
      <c r="C47" s="48" t="e">
        <f>C57+#REF!+#REF!</f>
        <v>#REF!</v>
      </c>
      <c r="D47" s="48" t="e">
        <f>D57+#REF!+#REF!</f>
        <v>#REF!</v>
      </c>
      <c r="E47" s="18"/>
    </row>
    <row r="48" spans="1:5" s="10" customFormat="1" ht="47.25" hidden="1" x14ac:dyDescent="0.25">
      <c r="A48" s="13" t="s">
        <v>51</v>
      </c>
      <c r="B48" s="28" t="s">
        <v>50</v>
      </c>
      <c r="C48" s="48" t="e">
        <f>C58+#REF!+#REF!</f>
        <v>#REF!</v>
      </c>
      <c r="D48" s="48" t="e">
        <f>D58+#REF!+#REF!</f>
        <v>#REF!</v>
      </c>
      <c r="E48" s="18"/>
    </row>
    <row r="49" spans="1:5" ht="78.75" hidden="1" x14ac:dyDescent="0.25">
      <c r="A49" s="9" t="s">
        <v>48</v>
      </c>
      <c r="B49" s="29" t="s">
        <v>49</v>
      </c>
      <c r="C49" s="48" t="e">
        <f>#REF!+#REF!+#REF!</f>
        <v>#REF!</v>
      </c>
      <c r="D49" s="48" t="e">
        <f>#REF!+#REF!+#REF!</f>
        <v>#REF!</v>
      </c>
      <c r="E49" s="18"/>
    </row>
    <row r="50" spans="1:5" s="14" customFormat="1" ht="47.25" x14ac:dyDescent="0.25">
      <c r="A50" s="36" t="s">
        <v>35</v>
      </c>
      <c r="B50" s="39" t="s">
        <v>57</v>
      </c>
      <c r="C50" s="46">
        <f>C51+C52+C53+C54</f>
        <v>16745325.300000001</v>
      </c>
      <c r="D50" s="46">
        <f>D51+D52+D53+D54</f>
        <v>16548658.4</v>
      </c>
      <c r="E50" s="17">
        <f>D50/C50*100</f>
        <v>98.825541478134198</v>
      </c>
    </row>
    <row r="51" spans="1:5" s="14" customFormat="1" ht="31.5" x14ac:dyDescent="0.25">
      <c r="A51" s="4" t="s">
        <v>66</v>
      </c>
      <c r="B51" s="23" t="s">
        <v>67</v>
      </c>
      <c r="C51" s="46">
        <v>38318.400000000001</v>
      </c>
      <c r="D51" s="46">
        <v>38318.400000000001</v>
      </c>
      <c r="E51" s="17">
        <f t="shared" ref="E51:E57" si="1">D51/C51*100</f>
        <v>100</v>
      </c>
    </row>
    <row r="52" spans="1:5" s="14" customFormat="1" ht="46.5" customHeight="1" x14ac:dyDescent="0.25">
      <c r="A52" s="36" t="s">
        <v>60</v>
      </c>
      <c r="B52" s="37" t="s">
        <v>59</v>
      </c>
      <c r="C52" s="46">
        <v>6418069</v>
      </c>
      <c r="D52" s="46">
        <v>6231407.5999999996</v>
      </c>
      <c r="E52" s="17">
        <f t="shared" si="1"/>
        <v>97.091626780578395</v>
      </c>
    </row>
    <row r="53" spans="1:5" s="14" customFormat="1" ht="31.5" x14ac:dyDescent="0.25">
      <c r="A53" s="36" t="s">
        <v>61</v>
      </c>
      <c r="B53" s="39" t="s">
        <v>62</v>
      </c>
      <c r="C53" s="46">
        <v>8419296.3000000007</v>
      </c>
      <c r="D53" s="46">
        <v>8409290.8000000007</v>
      </c>
      <c r="E53" s="17">
        <f t="shared" si="1"/>
        <v>99.881159901689173</v>
      </c>
    </row>
    <row r="54" spans="1:5" s="14" customFormat="1" x14ac:dyDescent="0.25">
      <c r="A54" s="15" t="s">
        <v>64</v>
      </c>
      <c r="B54" s="30" t="s">
        <v>47</v>
      </c>
      <c r="C54" s="46">
        <v>1869641.6</v>
      </c>
      <c r="D54" s="46">
        <v>1869641.6</v>
      </c>
      <c r="E54" s="17">
        <f t="shared" si="1"/>
        <v>100</v>
      </c>
    </row>
    <row r="55" spans="1:5" s="14" customFormat="1" ht="31.5" x14ac:dyDescent="0.25">
      <c r="A55" s="36" t="s">
        <v>29</v>
      </c>
      <c r="B55" s="40" t="s">
        <v>30</v>
      </c>
      <c r="C55" s="46">
        <v>45300</v>
      </c>
      <c r="D55" s="46">
        <v>45300</v>
      </c>
      <c r="E55" s="17">
        <f t="shared" si="1"/>
        <v>100</v>
      </c>
    </row>
    <row r="56" spans="1:5" s="14" customFormat="1" ht="47.25" x14ac:dyDescent="0.25">
      <c r="A56" s="9" t="s">
        <v>51</v>
      </c>
      <c r="B56" s="40" t="s">
        <v>68</v>
      </c>
      <c r="C56" s="46">
        <v>17746.099999999999</v>
      </c>
      <c r="D56" s="46">
        <v>23125.3</v>
      </c>
      <c r="E56" s="17">
        <f t="shared" si="1"/>
        <v>130.31201221676875</v>
      </c>
    </row>
    <row r="57" spans="1:5" s="14" customFormat="1" ht="69.75" customHeight="1" x14ac:dyDescent="0.25">
      <c r="A57" s="9" t="s">
        <v>65</v>
      </c>
      <c r="B57" s="29" t="s">
        <v>49</v>
      </c>
      <c r="C57" s="46">
        <v>-37757.699999999997</v>
      </c>
      <c r="D57" s="46">
        <v>-48261.9</v>
      </c>
      <c r="E57" s="17">
        <f t="shared" si="1"/>
        <v>127.82002081694597</v>
      </c>
    </row>
    <row r="58" spans="1:5" s="12" customFormat="1" ht="18.75" customHeight="1" x14ac:dyDescent="0.25">
      <c r="A58" s="11"/>
      <c r="B58" s="31" t="s">
        <v>31</v>
      </c>
      <c r="C58" s="49">
        <f>C15+C41</f>
        <v>31727636.300000004</v>
      </c>
      <c r="D58" s="49">
        <f>D15+D41</f>
        <v>31943095.900000002</v>
      </c>
      <c r="E58" s="21">
        <f>D58/C58*100</f>
        <v>100.67909124386929</v>
      </c>
    </row>
    <row r="59" spans="1:5" s="12" customFormat="1" ht="18.75" customHeight="1" x14ac:dyDescent="0.25">
      <c r="A59" s="50"/>
      <c r="B59" s="51"/>
      <c r="C59" s="52"/>
      <c r="D59" s="52"/>
      <c r="E59" s="52"/>
    </row>
    <row r="60" spans="1:5" s="12" customFormat="1" ht="59.25" customHeight="1" x14ac:dyDescent="0.2">
      <c r="A60" s="64" t="s">
        <v>86</v>
      </c>
      <c r="B60" s="64"/>
      <c r="C60" s="64"/>
      <c r="D60" s="64"/>
      <c r="E60" s="64"/>
    </row>
    <row r="61" spans="1:5" ht="15" customHeight="1" x14ac:dyDescent="0.25">
      <c r="A61" s="41"/>
      <c r="B61" s="41"/>
      <c r="C61" s="42"/>
      <c r="D61" s="42"/>
      <c r="E61" s="42"/>
    </row>
    <row r="62" spans="1:5" x14ac:dyDescent="0.25">
      <c r="A62" s="43"/>
      <c r="B62" s="43"/>
    </row>
    <row r="63" spans="1:5" x14ac:dyDescent="0.25">
      <c r="A63" s="43"/>
      <c r="B63" s="43"/>
    </row>
    <row r="64" spans="1:5" x14ac:dyDescent="0.25">
      <c r="A64" s="43"/>
      <c r="B64" s="43"/>
    </row>
    <row r="65" spans="1:2" x14ac:dyDescent="0.25">
      <c r="A65" s="43"/>
      <c r="B65" s="43"/>
    </row>
    <row r="66" spans="1:2" x14ac:dyDescent="0.25">
      <c r="A66" s="43"/>
      <c r="B66" s="43"/>
    </row>
    <row r="67" spans="1:2" x14ac:dyDescent="0.25">
      <c r="A67" s="43"/>
      <c r="B67" s="43"/>
    </row>
    <row r="68" spans="1:2" x14ac:dyDescent="0.25">
      <c r="A68" s="43"/>
      <c r="B68" s="43"/>
    </row>
    <row r="69" spans="1:2" x14ac:dyDescent="0.25">
      <c r="A69" s="43"/>
      <c r="B69" s="43"/>
    </row>
    <row r="70" spans="1:2" x14ac:dyDescent="0.25">
      <c r="A70" s="43"/>
      <c r="B70" s="43"/>
    </row>
    <row r="71" spans="1:2" x14ac:dyDescent="0.25">
      <c r="A71" s="43"/>
      <c r="B71" s="43"/>
    </row>
    <row r="72" spans="1:2" x14ac:dyDescent="0.25">
      <c r="A72" s="43"/>
      <c r="B72" s="43"/>
    </row>
    <row r="73" spans="1:2" x14ac:dyDescent="0.25">
      <c r="A73" s="43"/>
      <c r="B73" s="43"/>
    </row>
    <row r="74" spans="1:2" x14ac:dyDescent="0.25">
      <c r="A74" s="43"/>
      <c r="B74" s="43"/>
    </row>
    <row r="75" spans="1:2" x14ac:dyDescent="0.25">
      <c r="A75" s="43"/>
      <c r="B75" s="43"/>
    </row>
    <row r="76" spans="1:2" x14ac:dyDescent="0.25">
      <c r="A76" s="43"/>
      <c r="B76" s="43"/>
    </row>
    <row r="77" spans="1:2" x14ac:dyDescent="0.25">
      <c r="A77" s="43"/>
      <c r="B77" s="43"/>
    </row>
    <row r="78" spans="1:2" x14ac:dyDescent="0.25">
      <c r="A78" s="43"/>
      <c r="B78" s="43"/>
    </row>
    <row r="79" spans="1:2" x14ac:dyDescent="0.25">
      <c r="A79" s="43"/>
      <c r="B79" s="43"/>
    </row>
    <row r="80" spans="1:2" x14ac:dyDescent="0.25">
      <c r="A80" s="43"/>
      <c r="B80" s="43"/>
    </row>
    <row r="81" spans="1:2" x14ac:dyDescent="0.25">
      <c r="A81" s="43"/>
      <c r="B81" s="43"/>
    </row>
    <row r="82" spans="1:2" x14ac:dyDescent="0.25">
      <c r="A82" s="43"/>
      <c r="B82" s="43"/>
    </row>
    <row r="83" spans="1:2" x14ac:dyDescent="0.25">
      <c r="A83" s="43"/>
      <c r="B83" s="43"/>
    </row>
    <row r="84" spans="1:2" x14ac:dyDescent="0.25">
      <c r="A84" s="43"/>
      <c r="B84" s="43"/>
    </row>
    <row r="85" spans="1:2" x14ac:dyDescent="0.25">
      <c r="A85" s="43"/>
      <c r="B85" s="43"/>
    </row>
    <row r="86" spans="1:2" x14ac:dyDescent="0.25">
      <c r="A86" s="43"/>
      <c r="B86" s="43"/>
    </row>
  </sheetData>
  <mergeCells count="7">
    <mergeCell ref="A60:E60"/>
    <mergeCell ref="C1:E1"/>
    <mergeCell ref="C2:E2"/>
    <mergeCell ref="C3:E3"/>
    <mergeCell ref="C4:E4"/>
    <mergeCell ref="A9:E10"/>
    <mergeCell ref="A8:E8"/>
  </mergeCells>
  <phoneticPr fontId="0" type="noConversion"/>
  <pageMargins left="1.1811023622047245" right="0.39370078740157483" top="0.78740157480314965" bottom="0.78740157480314965" header="0.51181102362204722" footer="0.51181102362204722"/>
  <pageSetup paperSize="9" scale="88" fitToHeight="0" orientation="portrait" r:id="rId1"/>
  <headerFooter differentFirst="1" alignWithMargins="0">
    <oddHeader>&amp;C&amp;"Times New Roman,обычный"&amp;14&amp;P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прил. 2</vt:lpstr>
      <vt:lpstr>'прил. 2'!Заголовки_для_печати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echulkova</dc:creator>
  <cp:lastModifiedBy>Богданов С.Л.</cp:lastModifiedBy>
  <cp:lastPrinted>2019-04-08T08:49:52Z</cp:lastPrinted>
  <dcterms:created xsi:type="dcterms:W3CDTF">2013-06-25T06:13:41Z</dcterms:created>
  <dcterms:modified xsi:type="dcterms:W3CDTF">2019-05-24T11:00:42Z</dcterms:modified>
</cp:coreProperties>
</file>