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defaultThemeVersion="124226"/>
  <xr:revisionPtr revIDLastSave="0" documentId="13_ncr:1_{2E3103C2-0E36-4276-9E5F-301ABBA2555C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6" sheetId="1" r:id="rId1"/>
  </sheets>
  <definedNames>
    <definedName name="_xlnm._FilterDatabase" localSheetId="0" hidden="1">'прил. 16'!$A$20:$F$138</definedName>
    <definedName name="_xlnm.Print_Titles" localSheetId="0">'прил. 16'!$20:$20</definedName>
  </definedNames>
  <calcPr calcId="191029"/>
</workbook>
</file>

<file path=xl/calcChain.xml><?xml version="1.0" encoding="utf-8"?>
<calcChain xmlns="http://schemas.openxmlformats.org/spreadsheetml/2006/main">
  <c r="E170" i="1" l="1"/>
  <c r="D170" i="1"/>
  <c r="E158" i="1"/>
  <c r="D158" i="1"/>
  <c r="E23" i="1"/>
  <c r="D23" i="1"/>
  <c r="E104" i="1" l="1"/>
  <c r="D104" i="1"/>
  <c r="E66" i="1" l="1"/>
  <c r="D66" i="1"/>
  <c r="E160" i="1" l="1"/>
  <c r="D160" i="1"/>
  <c r="E159" i="1"/>
  <c r="D159" i="1"/>
  <c r="E72" i="1" l="1"/>
  <c r="D72" i="1"/>
  <c r="E87" i="1" l="1"/>
  <c r="D87" i="1"/>
  <c r="E148" i="1" l="1"/>
  <c r="D148" i="1"/>
  <c r="E143" i="1"/>
  <c r="D143" i="1"/>
  <c r="E156" i="1"/>
  <c r="D156" i="1"/>
  <c r="E119" i="1" l="1"/>
  <c r="D119" i="1"/>
  <c r="E100" i="1" l="1"/>
  <c r="E157" i="1" s="1"/>
  <c r="D100" i="1"/>
  <c r="D157" i="1" s="1"/>
  <c r="E95" i="1"/>
  <c r="D95" i="1"/>
  <c r="E91" i="1"/>
  <c r="E124" i="1" l="1"/>
  <c r="E85" i="1" s="1"/>
  <c r="D124" i="1"/>
  <c r="D154" i="1" s="1"/>
  <c r="E154" i="1" l="1"/>
  <c r="E29" i="1"/>
  <c r="D29" i="1"/>
  <c r="E162" i="1" l="1"/>
  <c r="E161" i="1" s="1"/>
  <c r="D162" i="1"/>
  <c r="D161" i="1" s="1"/>
  <c r="D114" i="1"/>
  <c r="D85" i="1" s="1"/>
  <c r="E149" i="1"/>
  <c r="D149" i="1"/>
  <c r="E153" i="1"/>
  <c r="D153" i="1"/>
  <c r="E164" i="1"/>
  <c r="E163" i="1" s="1"/>
  <c r="D164" i="1"/>
  <c r="D163" i="1" s="1"/>
  <c r="E152" i="1" l="1"/>
  <c r="D152" i="1"/>
  <c r="E133" i="1" l="1"/>
  <c r="D133" i="1"/>
  <c r="E60" i="1"/>
  <c r="D60" i="1"/>
  <c r="D150" i="1" l="1"/>
  <c r="D131" i="1"/>
  <c r="E150" i="1"/>
  <c r="E131" i="1"/>
  <c r="E167" i="1"/>
  <c r="D167" i="1"/>
  <c r="E168" i="1" l="1"/>
  <c r="D168" i="1"/>
  <c r="E147" i="1"/>
  <c r="D147" i="1"/>
  <c r="E146" i="1"/>
  <c r="D146" i="1"/>
  <c r="E144" i="1"/>
  <c r="D144" i="1"/>
  <c r="E77" i="1"/>
  <c r="D77" i="1"/>
  <c r="E51" i="1"/>
  <c r="D51" i="1"/>
  <c r="E39" i="1"/>
  <c r="D39" i="1"/>
  <c r="E33" i="1"/>
  <c r="D33" i="1"/>
  <c r="D165" i="1" l="1"/>
  <c r="D142" i="1"/>
  <c r="D155" i="1"/>
  <c r="E142" i="1"/>
  <c r="E155" i="1" l="1"/>
  <c r="E21" i="1"/>
  <c r="D21" i="1"/>
  <c r="D138" i="1" l="1"/>
  <c r="E138" i="1"/>
  <c r="E169" i="1" l="1"/>
  <c r="E145" i="1"/>
  <c r="E165" i="1" l="1"/>
  <c r="E141" i="1" s="1"/>
  <c r="D169" i="1" l="1"/>
  <c r="D145" i="1"/>
  <c r="D141" i="1" l="1"/>
  <c r="D140" i="1" s="1"/>
  <c r="E140" i="1"/>
</calcChain>
</file>

<file path=xl/sharedStrings.xml><?xml version="1.0" encoding="utf-8"?>
<sst xmlns="http://schemas.openxmlformats.org/spreadsheetml/2006/main" count="255" uniqueCount="170">
  <si>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</si>
  <si>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</si>
  <si>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</si>
  <si>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</si>
  <si>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</si>
  <si>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</si>
  <si>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</si>
  <si>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</si>
  <si>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</si>
  <si>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</si>
  <si>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</si>
  <si>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</si>
  <si>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</si>
  <si>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</si>
  <si>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</si>
  <si>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</si>
  <si>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</si>
  <si>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</si>
  <si>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</si>
  <si>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</si>
  <si>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</si>
  <si>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</si>
  <si>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</si>
  <si>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</si>
  <si>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</si>
  <si>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</si>
  <si>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</si>
  <si>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</si>
  <si>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</si>
  <si>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</si>
  <si>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</si>
  <si>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</si>
  <si>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</si>
  <si>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</si>
  <si>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</si>
  <si>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</si>
  <si>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</si>
  <si>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</si>
  <si>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</si>
  <si>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</si>
  <si>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</si>
  <si>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</si>
  <si>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</si>
  <si>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</si>
  <si>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</si>
  <si>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</si>
  <si>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</si>
  <si>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</si>
  <si>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</si>
  <si>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</si>
  <si>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</si>
  <si>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</si>
  <si>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</si>
  <si>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</si>
  <si>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</si>
  <si>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</si>
  <si>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</si>
  <si>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</si>
  <si>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</si>
  <si>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</si>
  <si>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</si>
  <si>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</si>
  <si>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</si>
  <si>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</si>
  <si>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</si>
  <si>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</si>
  <si>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</si>
  <si>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</si>
  <si>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</si>
  <si>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</si>
  <si>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2.2.</t>
  </si>
  <si>
    <t>Охрана семьи и детства</t>
  </si>
  <si>
    <t>1004</t>
  </si>
  <si>
    <t>0412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</si>
  <si>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</si>
  <si>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</si>
  <si>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2.3.</t>
  </si>
  <si>
    <t>2.4.</t>
  </si>
  <si>
    <t>0409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</si>
  <si>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</si>
  <si>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</si>
  <si>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</si>
  <si>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</si>
  <si>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</si>
  <si>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</si>
  <si>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</si>
  <si>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</si>
  <si>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</si>
  <si>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</si>
  <si>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2.6.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</si>
  <si>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</si>
  <si>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</si>
  <si>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</si>
  <si>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1101</t>
  </si>
  <si>
    <t>0902</t>
  </si>
  <si>
    <t>0900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</si>
  <si>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</si>
  <si>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</si>
  <si>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0800</t>
  </si>
  <si>
    <t>0801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</si>
  <si>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</si>
  <si>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0408</t>
  </si>
  <si>
    <t>Культура</t>
  </si>
  <si>
    <t>0503</t>
  </si>
  <si>
    <t>Всего расходов за счёт средств, передаваемых из краевого бюджета в 2021 и 2022 годах</t>
  </si>
  <si>
    <t>2.7.</t>
  </si>
  <si>
    <t>2.8.</t>
  </si>
  <si>
    <t>2.9.</t>
  </si>
  <si>
    <t>2.10.</t>
  </si>
  <si>
    <t>2.11.</t>
  </si>
  <si>
    <t>2.12.</t>
  </si>
  <si>
    <t>2022 год</t>
  </si>
  <si>
    <t>Сельское хозяйство и рыболовство</t>
  </si>
  <si>
    <t>2.13.</t>
  </si>
  <si>
    <t>2.14.</t>
  </si>
  <si>
    <t>2.15.</t>
  </si>
  <si>
    <t>2.16.</t>
  </si>
  <si>
    <t>Субсидии на обеспечение жителей услугами организаций культуры путём обеспечения доступ-ности  для инвалидов и других маломобильных групп населения зданий муниципальных учреждений культуры Краснодарского края и (или) муници-пальных учреждений дополнительного образования детей (детских музыкальных школ, художественных школ, школ искусств, домов детского творчества) – всего,</t>
  </si>
  <si>
    <t>средств государственной корпорации – Фонда содей-ствия реформированию жилищно-коммунального хозяйства</t>
  </si>
  <si>
    <t>2.17.</t>
  </si>
  <si>
    <t>Функционирование Правительства Российской Фе-дерации, высших исполнительных органов государ-ственной власти субъектов Российской Федерации, местных администраций</t>
  </si>
  <si>
    <t>Субсидии на организацию предоставления обще-доступного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муни-ципальных общеобразовательных организациях)</t>
  </si>
  <si>
    <t>Субвенции на осуществление отдельных государ-ственных полномочий Краснодарского края по под-держке сельскохозяйственного производства – всего,</t>
  </si>
  <si>
    <t>2.18.</t>
  </si>
  <si>
    <t>2.19.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</si>
  <si>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</si>
  <si>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</si>
  <si>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>«ПРИЛОЖЕНИЕ № 21</t>
  </si>
  <si>
    <t>».</t>
  </si>
  <si>
    <t>от 12.12.2019  № 89 п. 4</t>
  </si>
  <si>
    <t>Субсидии на участие в осуществлении мероприятий по предупреждению детского дорожно-транспорт-ного травматизма на территории  муниципальных образований Краснодарского края</t>
  </si>
  <si>
    <t>1.30.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</si>
  <si>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</si>
  <si>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муници-пальными общеобразовательными организациями Краснодарского края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</si>
  <si>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</si>
  <si>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</si>
  <si>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государ-ственных полномочий по материально-техническому обеспечению пунктов проведения экзаменов для госу-дарственной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ито-говой аттестации по образовательным программам ос-новного общего и среднего общего образования, ком-пенсации за работу по подготовке и проведению ука-занной государственной итоговой аттестации – всего,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</si>
  <si>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програм-му дошкольного образования, – всего,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</si>
  <si>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предва-рительную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</si>
  <si>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 граждан, приёмных семьях, семьях опекунов (попечи-телей),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</si>
  <si>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передан-ных на патронатное воспитание</t>
  </si>
  <si>
    <t>Субвенции на осуществление отдельных государ-ственных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</si>
  <si>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</si>
  <si>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государственных полномочий Краснодарского края в области обращения с животными, предусмотренных законода-тельством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образо-ваний Краснодарского края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</si>
  <si>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орга-низациях – всего,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</si>
  <si>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</si>
  <si>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</si>
  <si>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общеобразо-вательным программам в рамках реализации мероприятий регионального проекта Краснодарского края «Современная школа» – всего,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</si>
  <si>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</si>
  <si>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информа-ционными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</si>
  <si>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транспортного обслу-живания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</si>
  <si>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библиотечного обслу-живания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</si>
  <si>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(проведение капитального ремонта спортивных залов муниципальных общеобразовательных организаций, помещений при них, других помещений физкультур-но-спортивного назначения, физкультурно-оздорови-тельных комплексов)</t>
  </si>
  <si>
    <t xml:space="preserve">Расходы за счёт иных межбюджетных трансфер-тов – всего, </t>
  </si>
  <si>
    <t>Субсидии на строительство, реконструкцию (в том числе реконструкцию объектов незавершённого стро-ительства) и техническое перевооружение объектов общественной инфраструктуры муниципального зна-чения, приобретение объектов недвижимости – всего,</t>
  </si>
  <si>
    <t>Субсидии на поддержку творческой деятельности и техническое оснащение детских и кукольных театров– всего,</t>
  </si>
  <si>
    <t>Субвенции на осуществление отдельных государ-ственных полномочий по предоставлению социальной поддержки отдельным категориям работников муниципальных физкультурно-спортивных организа-ций отрасли «Физическая культура и спорт» и муниципальных организаций дополнительного образо-вания, реализующих дополнительные общеобразова-тельные программы в области физической культуры и спорта, отрасли «Образование» – всего,</t>
  </si>
  <si>
    <t>Физическая культура</t>
  </si>
  <si>
    <t>Субсидии на капитальный ремонт и ремонт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</si>
  <si>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</si>
  <si>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</si>
  <si>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3.2.</t>
  </si>
  <si>
    <t>Субвенции на осуществление отдельных государ-ственных полномочий по выплате ежемесячного воз-награждения, причитающегося приёмным родителям за оказание услуг по воспитанию приёмных детей</t>
  </si>
  <si>
    <t>2.20.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</si>
  <si>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</si>
  <si>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государ-ственных полномочий по регулированию тарифов в сфере холодного водоснабжения, водоотведения</t>
  </si>
  <si>
    <t>Субвенции на осуществление отдельных государ-ственных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</si>
  <si>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 xml:space="preserve">                                                               ПРИЛОЖЕНИЕ № 16</t>
  </si>
  <si>
    <t xml:space="preserve">                                                             от 19.11.2020 № 4 п. 3</t>
  </si>
  <si>
    <t>за счёт средств, передаваемых из краевого бюджета в 2021 и 2022 годах в соответствии с 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</si>
</sst>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3" xfId="0" applyFont="1" applyFill="1" applyBorder="1"/>
    <xf numFmtId="166" fontId="2" fillId="0" borderId="6" xfId="0" applyNumberFormat="1" applyFont="1" applyFill="1" applyBorder="1" applyAlignment="1">
      <alignment horizontal="center" vertical="justify"/>
    </xf>
    <xf numFmtId="0" fontId="3" fillId="0" borderId="6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top" wrapText="1"/>
      <protection hidden="1"/>
    </xf>
    <xf numFmtId="165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2" fillId="0" borderId="12" xfId="0" applyFont="1" applyBorder="1" applyAlignment="1">
      <alignment horizontal="justify" wrapText="1"/>
    </xf>
    <xf numFmtId="0" fontId="2" fillId="0" borderId="11" xfId="0" applyFont="1" applyBorder="1" applyAlignment="1">
      <alignment horizontal="center" vertical="justify"/>
    </xf>
    <xf numFmtId="166" fontId="2" fillId="0" borderId="12" xfId="0" applyNumberFormat="1" applyFont="1" applyBorder="1" applyAlignment="1">
      <alignment horizontal="center" vertical="justify"/>
    </xf>
    <xf numFmtId="0" fontId="9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2"/>
  <sheetViews>
    <sheetView tabSelected="1" view="pageBreakPreview" zoomScaleNormal="87" zoomScaleSheetLayoutView="100" workbookViewId="0">
      <selection activeCell="A15" sqref="A15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50.85546875" style="4" customWidth="1"/>
    <col min="4" max="4" width="13.140625" style="4" customWidth="1"/>
    <col min="5" max="5" width="13.28515625" style="4" customWidth="1"/>
    <col min="6" max="6" width="2.7109375" style="4" customWidth="1"/>
    <col min="7" max="16384" width="9.140625" style="4"/>
  </cols>
  <sheetData>
    <row r="1" spans="1:5" ht="19.5" x14ac:dyDescent="0.3">
      <c r="C1" s="74" t="s">
        <v>167</v>
      </c>
      <c r="D1" s="74"/>
      <c r="E1" s="75"/>
    </row>
    <row r="2" spans="1:5" ht="19.5" x14ac:dyDescent="0.3">
      <c r="C2" s="74" t="s">
        <v>125</v>
      </c>
      <c r="D2" s="74"/>
      <c r="E2" s="75"/>
    </row>
    <row r="3" spans="1:5" ht="19.5" x14ac:dyDescent="0.3">
      <c r="C3" s="74" t="s">
        <v>126</v>
      </c>
      <c r="D3" s="74"/>
      <c r="E3" s="75"/>
    </row>
    <row r="4" spans="1:5" ht="19.5" x14ac:dyDescent="0.3">
      <c r="C4" s="74" t="s">
        <v>168</v>
      </c>
      <c r="D4" s="74"/>
      <c r="E4" s="75"/>
    </row>
    <row r="6" spans="1:5" ht="19.5" x14ac:dyDescent="0.25">
      <c r="D6" s="70" t="s">
        <v>127</v>
      </c>
    </row>
    <row r="7" spans="1:5" ht="19.5" x14ac:dyDescent="0.25">
      <c r="D7" s="70" t="s">
        <v>37</v>
      </c>
    </row>
    <row r="8" spans="1:5" ht="19.5" x14ac:dyDescent="0.25">
      <c r="D8" s="70" t="s">
        <v>38</v>
      </c>
    </row>
    <row r="9" spans="1:5" ht="19.5" x14ac:dyDescent="0.25">
      <c r="D9" s="70" t="s">
        <v>129</v>
      </c>
    </row>
    <row r="10" spans="1:5" ht="18.75" x14ac:dyDescent="0.25">
      <c r="D10" s="5"/>
    </row>
    <row r="11" spans="1:5" ht="18.75" x14ac:dyDescent="0.25">
      <c r="D11" s="5"/>
    </row>
    <row r="12" spans="1:5" ht="18.75" x14ac:dyDescent="0.25">
      <c r="D12" s="5"/>
    </row>
    <row r="13" spans="1:5" x14ac:dyDescent="0.25">
      <c r="A13" s="76" t="s">
        <v>39</v>
      </c>
      <c r="B13" s="77"/>
      <c r="C13" s="77"/>
      <c r="D13" s="77"/>
      <c r="E13" s="77"/>
    </row>
    <row r="14" spans="1:5" ht="56.25" customHeight="1" x14ac:dyDescent="0.25">
      <c r="A14" s="76" t="s">
        <v>169</v>
      </c>
      <c r="B14" s="77"/>
      <c r="C14" s="77"/>
      <c r="D14" s="77"/>
      <c r="E14" s="77"/>
    </row>
    <row r="15" spans="1:5" ht="18.75" x14ac:dyDescent="0.25">
      <c r="A15" s="45"/>
      <c r="B15" s="46"/>
      <c r="C15" s="46"/>
      <c r="D15" s="46"/>
      <c r="E15" s="46"/>
    </row>
    <row r="16" spans="1:5" ht="19.5" customHeight="1" x14ac:dyDescent="0.25"/>
    <row r="17" spans="1:5" ht="15.75" x14ac:dyDescent="0.25">
      <c r="D17" s="78" t="s">
        <v>40</v>
      </c>
      <c r="E17" s="79"/>
    </row>
    <row r="18" spans="1:5" ht="15.75" customHeight="1" x14ac:dyDescent="0.25">
      <c r="A18" s="80" t="s">
        <v>0</v>
      </c>
      <c r="B18" s="80" t="s">
        <v>1</v>
      </c>
      <c r="C18" s="80" t="s">
        <v>2</v>
      </c>
      <c r="D18" s="80" t="s">
        <v>3</v>
      </c>
      <c r="E18" s="80"/>
    </row>
    <row r="19" spans="1:5" ht="15.75" x14ac:dyDescent="0.25">
      <c r="A19" s="80"/>
      <c r="B19" s="80"/>
      <c r="C19" s="80"/>
      <c r="D19" s="6" t="s">
        <v>63</v>
      </c>
      <c r="E19" s="6" t="s">
        <v>111</v>
      </c>
    </row>
    <row r="20" spans="1:5" ht="15.75" x14ac:dyDescent="0.25">
      <c r="A20" s="6">
        <v>1</v>
      </c>
      <c r="B20" s="6">
        <v>2</v>
      </c>
      <c r="C20" s="6">
        <v>3</v>
      </c>
      <c r="D20" s="6">
        <v>4</v>
      </c>
      <c r="E20" s="6">
        <v>5</v>
      </c>
    </row>
    <row r="21" spans="1:5" ht="34.5" customHeight="1" x14ac:dyDescent="0.25">
      <c r="A21" s="7" t="s">
        <v>4</v>
      </c>
      <c r="B21" s="8"/>
      <c r="C21" s="9" t="s">
        <v>64</v>
      </c>
      <c r="D21" s="10">
        <f>D23+D27+D28+D29+D33+D37+D38+D39+D43+D44+D45+D46+D47+D48+D49+D50+D51+D57+D58+D60+D64+D65+D66+D72+D77+D81+D82+D83+D59+D84</f>
        <v>9036156.2999999989</v>
      </c>
      <c r="E21" s="11">
        <f>E23+E27+E28+E29+E33+E37+E38+E39+E43+E44+E45+E46+E47+E48+E49+E50+E51+E57+E58+E60+E64+E65+E66+E72+E77+E81+E82+E83+E59+E84</f>
        <v>8963613.4999999981</v>
      </c>
    </row>
    <row r="22" spans="1:5" ht="18.75" customHeight="1" x14ac:dyDescent="0.25">
      <c r="A22" s="12"/>
      <c r="B22" s="13"/>
      <c r="C22" s="3" t="s">
        <v>5</v>
      </c>
      <c r="D22" s="14"/>
      <c r="E22" s="15"/>
    </row>
    <row r="23" spans="1:5" ht="142.5" customHeight="1" x14ac:dyDescent="0.25">
      <c r="A23" s="12" t="s">
        <v>6</v>
      </c>
      <c r="B23" s="13"/>
      <c r="C23" s="3" t="s">
        <v>156</v>
      </c>
      <c r="D23" s="14">
        <f>D25+D26</f>
        <v>3249.8</v>
      </c>
      <c r="E23" s="15">
        <f>E25+E26</f>
        <v>3249.8</v>
      </c>
    </row>
    <row r="24" spans="1:5" ht="15.75" x14ac:dyDescent="0.25">
      <c r="A24" s="12"/>
      <c r="B24" s="13"/>
      <c r="C24" s="2" t="s">
        <v>5</v>
      </c>
      <c r="D24" s="14"/>
      <c r="E24" s="15"/>
    </row>
    <row r="25" spans="1:5" ht="18" customHeight="1" x14ac:dyDescent="0.25">
      <c r="A25" s="12"/>
      <c r="B25" s="13" t="s">
        <v>41</v>
      </c>
      <c r="C25" s="3" t="s">
        <v>9</v>
      </c>
      <c r="D25" s="14">
        <v>1468.7</v>
      </c>
      <c r="E25" s="15">
        <v>1468.7</v>
      </c>
    </row>
    <row r="26" spans="1:5" ht="18" customHeight="1" x14ac:dyDescent="0.25">
      <c r="A26" s="12"/>
      <c r="B26" s="13" t="s">
        <v>93</v>
      </c>
      <c r="C26" s="71" t="s">
        <v>157</v>
      </c>
      <c r="D26" s="14">
        <v>1781.1</v>
      </c>
      <c r="E26" s="15">
        <v>1781.1</v>
      </c>
    </row>
    <row r="27" spans="1:5" ht="63" x14ac:dyDescent="0.25">
      <c r="A27" s="12" t="s">
        <v>7</v>
      </c>
      <c r="B27" s="13" t="s">
        <v>42</v>
      </c>
      <c r="C27" s="3" t="s">
        <v>61</v>
      </c>
      <c r="D27" s="14">
        <v>21612.5</v>
      </c>
      <c r="E27" s="15">
        <v>21612.5</v>
      </c>
    </row>
    <row r="28" spans="1:5" ht="48" customHeight="1" x14ac:dyDescent="0.25">
      <c r="A28" s="12" t="s">
        <v>8</v>
      </c>
      <c r="B28" s="13" t="s">
        <v>42</v>
      </c>
      <c r="C28" s="3" t="s">
        <v>134</v>
      </c>
      <c r="D28" s="14">
        <v>1000</v>
      </c>
      <c r="E28" s="15">
        <v>1000</v>
      </c>
    </row>
    <row r="29" spans="1:5" ht="50.25" customHeight="1" x14ac:dyDescent="0.25">
      <c r="A29" s="56" t="s">
        <v>10</v>
      </c>
      <c r="B29" s="13"/>
      <c r="C29" s="3" t="s">
        <v>122</v>
      </c>
      <c r="D29" s="14">
        <f>D31+D32</f>
        <v>1548.1999999999998</v>
      </c>
      <c r="E29" s="15">
        <f>E31+E32</f>
        <v>1548.1999999999998</v>
      </c>
    </row>
    <row r="30" spans="1:5" ht="18" customHeight="1" x14ac:dyDescent="0.25">
      <c r="A30" s="56"/>
      <c r="B30" s="13"/>
      <c r="C30" s="2" t="s">
        <v>5</v>
      </c>
      <c r="D30" s="14"/>
      <c r="E30" s="15"/>
    </row>
    <row r="31" spans="1:5" ht="63" x14ac:dyDescent="0.25">
      <c r="A31" s="56"/>
      <c r="B31" s="13" t="s">
        <v>42</v>
      </c>
      <c r="C31" s="68" t="s">
        <v>120</v>
      </c>
      <c r="D31" s="14">
        <v>640.79999999999995</v>
      </c>
      <c r="E31" s="15">
        <v>640.79999999999995</v>
      </c>
    </row>
    <row r="32" spans="1:5" ht="18.75" customHeight="1" x14ac:dyDescent="0.25">
      <c r="A32" s="56"/>
      <c r="B32" s="13" t="s">
        <v>43</v>
      </c>
      <c r="C32" s="68" t="s">
        <v>112</v>
      </c>
      <c r="D32" s="14">
        <v>907.4</v>
      </c>
      <c r="E32" s="15">
        <v>907.4</v>
      </c>
    </row>
    <row r="33" spans="1:5" ht="78.75" x14ac:dyDescent="0.25">
      <c r="A33" s="12" t="s">
        <v>11</v>
      </c>
      <c r="B33" s="13"/>
      <c r="C33" s="3" t="s">
        <v>135</v>
      </c>
      <c r="D33" s="14">
        <f>D35+D36</f>
        <v>15561.699999999999</v>
      </c>
      <c r="E33" s="15">
        <f>E35+E36</f>
        <v>16184.800000000001</v>
      </c>
    </row>
    <row r="34" spans="1:5" ht="16.5" customHeight="1" x14ac:dyDescent="0.25">
      <c r="A34" s="12"/>
      <c r="B34" s="1"/>
      <c r="C34" s="2" t="s">
        <v>5</v>
      </c>
      <c r="D34" s="14"/>
      <c r="E34" s="15"/>
    </row>
    <row r="35" spans="1:5" ht="16.5" customHeight="1" x14ac:dyDescent="0.25">
      <c r="A35" s="12"/>
      <c r="B35" s="1">
        <v>702</v>
      </c>
      <c r="C35" s="2" t="s">
        <v>27</v>
      </c>
      <c r="D35" s="14">
        <v>15331.8</v>
      </c>
      <c r="E35" s="15">
        <v>15945.7</v>
      </c>
    </row>
    <row r="36" spans="1:5" ht="18" customHeight="1" x14ac:dyDescent="0.25">
      <c r="A36" s="12"/>
      <c r="B36" s="1">
        <v>709</v>
      </c>
      <c r="C36" s="2" t="s">
        <v>57</v>
      </c>
      <c r="D36" s="14">
        <v>229.9</v>
      </c>
      <c r="E36" s="15">
        <v>239.1</v>
      </c>
    </row>
    <row r="37" spans="1:5" ht="158.25" customHeight="1" x14ac:dyDescent="0.25">
      <c r="A37" s="12" t="s">
        <v>12</v>
      </c>
      <c r="B37" s="13" t="s">
        <v>42</v>
      </c>
      <c r="C37" s="3" t="s">
        <v>74</v>
      </c>
      <c r="D37" s="14">
        <v>1921.8</v>
      </c>
      <c r="E37" s="15">
        <v>1921.8</v>
      </c>
    </row>
    <row r="38" spans="1:5" ht="78.75" x14ac:dyDescent="0.25">
      <c r="A38" s="12" t="s">
        <v>13</v>
      </c>
      <c r="B38" s="13" t="s">
        <v>45</v>
      </c>
      <c r="C38" s="3" t="s">
        <v>58</v>
      </c>
      <c r="D38" s="14">
        <v>66</v>
      </c>
      <c r="E38" s="15">
        <v>66</v>
      </c>
    </row>
    <row r="39" spans="1:5" ht="97.5" customHeight="1" x14ac:dyDescent="0.25">
      <c r="A39" s="12" t="s">
        <v>65</v>
      </c>
      <c r="B39" s="13"/>
      <c r="C39" s="3" t="s">
        <v>137</v>
      </c>
      <c r="D39" s="14">
        <f>D41+D42</f>
        <v>128184.1</v>
      </c>
      <c r="E39" s="15">
        <f>E41+E42</f>
        <v>128184.1</v>
      </c>
    </row>
    <row r="40" spans="1:5" ht="17.25" customHeight="1" x14ac:dyDescent="0.25">
      <c r="A40" s="12"/>
      <c r="B40" s="1"/>
      <c r="C40" s="2" t="s">
        <v>5</v>
      </c>
      <c r="D40" s="14"/>
      <c r="E40" s="15"/>
    </row>
    <row r="41" spans="1:5" ht="17.25" customHeight="1" x14ac:dyDescent="0.25">
      <c r="A41" s="12"/>
      <c r="B41" s="1">
        <v>709</v>
      </c>
      <c r="C41" s="2" t="s">
        <v>57</v>
      </c>
      <c r="D41" s="14">
        <v>1894.3</v>
      </c>
      <c r="E41" s="15">
        <v>1894.3</v>
      </c>
    </row>
    <row r="42" spans="1:5" ht="18" customHeight="1" x14ac:dyDescent="0.25">
      <c r="A42" s="12"/>
      <c r="B42" s="1">
        <v>1004</v>
      </c>
      <c r="C42" s="3" t="s">
        <v>71</v>
      </c>
      <c r="D42" s="14">
        <v>126289.8</v>
      </c>
      <c r="E42" s="15">
        <v>126289.8</v>
      </c>
    </row>
    <row r="43" spans="1:5" ht="78.75" x14ac:dyDescent="0.25">
      <c r="A43" s="12" t="s">
        <v>66</v>
      </c>
      <c r="B43" s="13">
        <v>1006</v>
      </c>
      <c r="C43" s="3" t="s">
        <v>166</v>
      </c>
      <c r="D43" s="14">
        <v>640.79999999999995</v>
      </c>
      <c r="E43" s="15">
        <v>640.79999999999995</v>
      </c>
    </row>
    <row r="44" spans="1:5" ht="63" x14ac:dyDescent="0.25">
      <c r="A44" s="12" t="s">
        <v>14</v>
      </c>
      <c r="B44" s="13">
        <v>1006</v>
      </c>
      <c r="C44" s="3" t="s">
        <v>87</v>
      </c>
      <c r="D44" s="14">
        <v>85698.5</v>
      </c>
      <c r="E44" s="15">
        <v>85698.5</v>
      </c>
    </row>
    <row r="45" spans="1:5" ht="110.25" customHeight="1" x14ac:dyDescent="0.25">
      <c r="A45" s="12" t="s">
        <v>15</v>
      </c>
      <c r="B45" s="13" t="s">
        <v>46</v>
      </c>
      <c r="C45" s="3" t="s">
        <v>62</v>
      </c>
      <c r="D45" s="14">
        <v>158.69999999999999</v>
      </c>
      <c r="E45" s="15">
        <v>158.69999999999999</v>
      </c>
    </row>
    <row r="46" spans="1:5" ht="141.75" customHeight="1" x14ac:dyDescent="0.25">
      <c r="A46" s="12" t="s">
        <v>16</v>
      </c>
      <c r="B46" s="13" t="s">
        <v>45</v>
      </c>
      <c r="C46" s="3" t="s">
        <v>59</v>
      </c>
      <c r="D46" s="14">
        <v>66</v>
      </c>
      <c r="E46" s="15">
        <v>66</v>
      </c>
    </row>
    <row r="47" spans="1:5" ht="113.25" customHeight="1" x14ac:dyDescent="0.25">
      <c r="A47" s="12" t="s">
        <v>17</v>
      </c>
      <c r="B47" s="13">
        <v>1004</v>
      </c>
      <c r="C47" s="3" t="s">
        <v>138</v>
      </c>
      <c r="D47" s="14">
        <v>177284.9</v>
      </c>
      <c r="E47" s="15">
        <v>184377.3</v>
      </c>
    </row>
    <row r="48" spans="1:5" ht="63" customHeight="1" x14ac:dyDescent="0.25">
      <c r="A48" s="12" t="s">
        <v>18</v>
      </c>
      <c r="B48" s="13">
        <v>1004</v>
      </c>
      <c r="C48" s="3" t="s">
        <v>162</v>
      </c>
      <c r="D48" s="14">
        <v>118666.5</v>
      </c>
      <c r="E48" s="15">
        <v>123417.4</v>
      </c>
    </row>
    <row r="49" spans="1:5" ht="48" customHeight="1" x14ac:dyDescent="0.25">
      <c r="A49" s="12" t="s">
        <v>19</v>
      </c>
      <c r="B49" s="13" t="s">
        <v>42</v>
      </c>
      <c r="C49" s="3" t="s">
        <v>165</v>
      </c>
      <c r="D49" s="14">
        <v>1281.4000000000001</v>
      </c>
      <c r="E49" s="15">
        <v>1281.4000000000001</v>
      </c>
    </row>
    <row r="50" spans="1:5" ht="220.5" customHeight="1" x14ac:dyDescent="0.25">
      <c r="A50" s="12" t="s">
        <v>20</v>
      </c>
      <c r="B50" s="13" t="s">
        <v>72</v>
      </c>
      <c r="C50" s="3" t="s">
        <v>139</v>
      </c>
      <c r="D50" s="16">
        <v>165</v>
      </c>
      <c r="E50" s="15">
        <v>165</v>
      </c>
    </row>
    <row r="51" spans="1:5" ht="141.75" customHeight="1" x14ac:dyDescent="0.25">
      <c r="A51" s="12" t="s">
        <v>21</v>
      </c>
      <c r="B51" s="13"/>
      <c r="C51" s="3" t="s">
        <v>75</v>
      </c>
      <c r="D51" s="14">
        <f>D53+D54+D55+D56</f>
        <v>8246.2999999999993</v>
      </c>
      <c r="E51" s="15">
        <f>E53+E54+E55+E56</f>
        <v>8577.6</v>
      </c>
    </row>
    <row r="52" spans="1:5" ht="18" customHeight="1" x14ac:dyDescent="0.25">
      <c r="A52" s="12"/>
      <c r="B52" s="13"/>
      <c r="C52" s="3" t="s">
        <v>5</v>
      </c>
      <c r="D52" s="14"/>
      <c r="E52" s="15"/>
    </row>
    <row r="53" spans="1:5" ht="18" customHeight="1" x14ac:dyDescent="0.25">
      <c r="A53" s="12"/>
      <c r="B53" s="13" t="s">
        <v>47</v>
      </c>
      <c r="C53" s="3" t="s">
        <v>26</v>
      </c>
      <c r="D53" s="14">
        <v>3294.3</v>
      </c>
      <c r="E53" s="15">
        <v>3425.8</v>
      </c>
    </row>
    <row r="54" spans="1:5" ht="16.5" customHeight="1" x14ac:dyDescent="0.25">
      <c r="A54" s="12"/>
      <c r="B54" s="13" t="s">
        <v>44</v>
      </c>
      <c r="C54" s="3" t="s">
        <v>27</v>
      </c>
      <c r="D54" s="14">
        <v>4533.8</v>
      </c>
      <c r="E54" s="15">
        <v>4715.3</v>
      </c>
    </row>
    <row r="55" spans="1:5" ht="16.5" customHeight="1" x14ac:dyDescent="0.25">
      <c r="A55" s="12"/>
      <c r="B55" s="13" t="s">
        <v>41</v>
      </c>
      <c r="C55" s="3" t="s">
        <v>9</v>
      </c>
      <c r="D55" s="14">
        <v>297.89999999999998</v>
      </c>
      <c r="E55" s="15">
        <v>311.5</v>
      </c>
    </row>
    <row r="56" spans="1:5" ht="16.5" customHeight="1" x14ac:dyDescent="0.25">
      <c r="A56" s="12"/>
      <c r="B56" s="1">
        <v>709</v>
      </c>
      <c r="C56" s="2" t="s">
        <v>57</v>
      </c>
      <c r="D56" s="14">
        <v>120.3</v>
      </c>
      <c r="E56" s="15">
        <v>125</v>
      </c>
    </row>
    <row r="57" spans="1:5" ht="81" customHeight="1" x14ac:dyDescent="0.25">
      <c r="A57" s="12" t="s">
        <v>22</v>
      </c>
      <c r="B57" s="13">
        <v>1004</v>
      </c>
      <c r="C57" s="3" t="s">
        <v>140</v>
      </c>
      <c r="D57" s="14">
        <v>1192.2</v>
      </c>
      <c r="E57" s="15">
        <v>1239.9000000000001</v>
      </c>
    </row>
    <row r="58" spans="1:5" ht="94.5" customHeight="1" x14ac:dyDescent="0.25">
      <c r="A58" s="12" t="s">
        <v>23</v>
      </c>
      <c r="B58" s="13">
        <v>1004</v>
      </c>
      <c r="C58" s="3" t="s">
        <v>60</v>
      </c>
      <c r="D58" s="14">
        <v>1476.5</v>
      </c>
      <c r="E58" s="15">
        <v>1535.6</v>
      </c>
    </row>
    <row r="59" spans="1:5" ht="189.75" customHeight="1" x14ac:dyDescent="0.25">
      <c r="A59" s="12" t="s">
        <v>24</v>
      </c>
      <c r="B59" s="13" t="s">
        <v>94</v>
      </c>
      <c r="C59" s="3" t="s">
        <v>141</v>
      </c>
      <c r="D59" s="14">
        <v>158000</v>
      </c>
      <c r="E59" s="15">
        <v>75000</v>
      </c>
    </row>
    <row r="60" spans="1:5" ht="159" customHeight="1" x14ac:dyDescent="0.25">
      <c r="A60" s="12" t="s">
        <v>25</v>
      </c>
      <c r="B60" s="13" t="s">
        <v>72</v>
      </c>
      <c r="C60" s="3" t="s">
        <v>79</v>
      </c>
      <c r="D60" s="14">
        <f>D62+D63</f>
        <v>233484.80000000002</v>
      </c>
      <c r="E60" s="15">
        <f>E62+E63</f>
        <v>227299.80000000002</v>
      </c>
    </row>
    <row r="61" spans="1:5" ht="18" customHeight="1" x14ac:dyDescent="0.25">
      <c r="A61" s="12"/>
      <c r="B61" s="13"/>
      <c r="C61" s="3" t="s">
        <v>80</v>
      </c>
      <c r="D61" s="14"/>
      <c r="E61" s="15"/>
    </row>
    <row r="62" spans="1:5" ht="15.75" x14ac:dyDescent="0.25">
      <c r="A62" s="12"/>
      <c r="B62" s="13"/>
      <c r="C62" s="3" t="s">
        <v>81</v>
      </c>
      <c r="D62" s="14">
        <v>31637.200000000001</v>
      </c>
      <c r="E62" s="15">
        <v>31242.7</v>
      </c>
    </row>
    <row r="63" spans="1:5" ht="15.75" x14ac:dyDescent="0.25">
      <c r="A63" s="12"/>
      <c r="B63" s="13"/>
      <c r="C63" s="3" t="s">
        <v>82</v>
      </c>
      <c r="D63" s="14">
        <v>201847.6</v>
      </c>
      <c r="E63" s="15">
        <v>196057.1</v>
      </c>
    </row>
    <row r="64" spans="1:5" ht="204.75" customHeight="1" x14ac:dyDescent="0.25">
      <c r="A64" s="12" t="s">
        <v>28</v>
      </c>
      <c r="B64" s="13">
        <v>1006</v>
      </c>
      <c r="C64" s="3" t="s">
        <v>142</v>
      </c>
      <c r="D64" s="14">
        <v>2198</v>
      </c>
      <c r="E64" s="15">
        <v>2198</v>
      </c>
    </row>
    <row r="65" spans="1:5" ht="126" customHeight="1" x14ac:dyDescent="0.25">
      <c r="A65" s="12" t="s">
        <v>29</v>
      </c>
      <c r="B65" s="13" t="s">
        <v>43</v>
      </c>
      <c r="C65" s="3" t="s">
        <v>143</v>
      </c>
      <c r="D65" s="14">
        <v>8504.7000000000007</v>
      </c>
      <c r="E65" s="15">
        <v>8504.7000000000007</v>
      </c>
    </row>
    <row r="66" spans="1:5" ht="94.5" x14ac:dyDescent="0.25">
      <c r="A66" s="12" t="s">
        <v>30</v>
      </c>
      <c r="B66" s="13"/>
      <c r="C66" s="3" t="s">
        <v>144</v>
      </c>
      <c r="D66" s="14">
        <f>D68+D69+D71+D70</f>
        <v>7632119.7999999998</v>
      </c>
      <c r="E66" s="15">
        <f>E68+E69+E71+E70</f>
        <v>7632119.7999999998</v>
      </c>
    </row>
    <row r="67" spans="1:5" ht="15.75" x14ac:dyDescent="0.25">
      <c r="A67" s="12"/>
      <c r="B67" s="13"/>
      <c r="C67" s="3" t="s">
        <v>5</v>
      </c>
      <c r="D67" s="14"/>
      <c r="E67" s="15"/>
    </row>
    <row r="68" spans="1:5" ht="17.25" customHeight="1" x14ac:dyDescent="0.25">
      <c r="A68" s="12"/>
      <c r="B68" s="13" t="s">
        <v>47</v>
      </c>
      <c r="C68" s="68" t="s">
        <v>26</v>
      </c>
      <c r="D68" s="14">
        <v>3467709.4</v>
      </c>
      <c r="E68" s="15">
        <v>3467709.4</v>
      </c>
    </row>
    <row r="69" spans="1:5" ht="17.25" customHeight="1" x14ac:dyDescent="0.25">
      <c r="A69" s="12"/>
      <c r="B69" s="13" t="s">
        <v>44</v>
      </c>
      <c r="C69" s="68" t="s">
        <v>27</v>
      </c>
      <c r="D69" s="14">
        <v>4063537.4</v>
      </c>
      <c r="E69" s="15">
        <v>4063537.4</v>
      </c>
    </row>
    <row r="70" spans="1:5" ht="17.25" customHeight="1" x14ac:dyDescent="0.25">
      <c r="A70" s="12"/>
      <c r="B70" s="13" t="s">
        <v>41</v>
      </c>
      <c r="C70" s="3" t="s">
        <v>9</v>
      </c>
      <c r="D70" s="14">
        <v>25997</v>
      </c>
      <c r="E70" s="15">
        <v>25997</v>
      </c>
    </row>
    <row r="71" spans="1:5" ht="17.25" customHeight="1" x14ac:dyDescent="0.25">
      <c r="A71" s="12"/>
      <c r="B71" s="13" t="s">
        <v>56</v>
      </c>
      <c r="C71" s="66" t="s">
        <v>57</v>
      </c>
      <c r="D71" s="14">
        <v>74876</v>
      </c>
      <c r="E71" s="15">
        <v>74876</v>
      </c>
    </row>
    <row r="72" spans="1:5" ht="50.25" customHeight="1" x14ac:dyDescent="0.25">
      <c r="A72" s="12" t="s">
        <v>31</v>
      </c>
      <c r="B72" s="13"/>
      <c r="C72" s="3" t="s">
        <v>85</v>
      </c>
      <c r="D72" s="14">
        <f>D74+D75+D76</f>
        <v>356176.19999999995</v>
      </c>
      <c r="E72" s="15">
        <f>E74+E75+E76</f>
        <v>356176.19999999995</v>
      </c>
    </row>
    <row r="73" spans="1:5" ht="18.75" customHeight="1" x14ac:dyDescent="0.25">
      <c r="A73" s="12"/>
      <c r="B73" s="13"/>
      <c r="C73" s="3" t="s">
        <v>5</v>
      </c>
      <c r="D73" s="14"/>
      <c r="E73" s="15"/>
    </row>
    <row r="74" spans="1:5" ht="18" customHeight="1" x14ac:dyDescent="0.25">
      <c r="A74" s="12"/>
      <c r="B74" s="13" t="s">
        <v>47</v>
      </c>
      <c r="C74" s="68" t="s">
        <v>26</v>
      </c>
      <c r="D74" s="14">
        <v>292245.5</v>
      </c>
      <c r="E74" s="15">
        <v>292245.5</v>
      </c>
    </row>
    <row r="75" spans="1:5" ht="18" customHeight="1" x14ac:dyDescent="0.25">
      <c r="A75" s="12"/>
      <c r="B75" s="13" t="s">
        <v>44</v>
      </c>
      <c r="C75" s="68" t="s">
        <v>27</v>
      </c>
      <c r="D75" s="14">
        <v>58667.1</v>
      </c>
      <c r="E75" s="15">
        <v>58667.1</v>
      </c>
    </row>
    <row r="76" spans="1:5" ht="18" customHeight="1" x14ac:dyDescent="0.25">
      <c r="A76" s="12"/>
      <c r="B76" s="13" t="s">
        <v>56</v>
      </c>
      <c r="C76" s="66" t="s">
        <v>57</v>
      </c>
      <c r="D76" s="14">
        <v>5263.6</v>
      </c>
      <c r="E76" s="15">
        <v>5263.6</v>
      </c>
    </row>
    <row r="77" spans="1:5" ht="171" customHeight="1" x14ac:dyDescent="0.25">
      <c r="A77" s="12" t="s">
        <v>32</v>
      </c>
      <c r="B77" s="13"/>
      <c r="C77" s="3" t="s">
        <v>136</v>
      </c>
      <c r="D77" s="14">
        <f>D79+D80</f>
        <v>45266.200000000004</v>
      </c>
      <c r="E77" s="15">
        <f>E79+E80</f>
        <v>45266.200000000004</v>
      </c>
    </row>
    <row r="78" spans="1:5" ht="15.75" x14ac:dyDescent="0.25">
      <c r="A78" s="12"/>
      <c r="B78" s="13"/>
      <c r="C78" s="3" t="s">
        <v>5</v>
      </c>
      <c r="D78" s="14"/>
      <c r="E78" s="15"/>
    </row>
    <row r="79" spans="1:5" ht="18" customHeight="1" x14ac:dyDescent="0.25">
      <c r="A79" s="12"/>
      <c r="B79" s="13" t="s">
        <v>44</v>
      </c>
      <c r="C79" s="68" t="s">
        <v>27</v>
      </c>
      <c r="D79" s="14">
        <v>44597.3</v>
      </c>
      <c r="E79" s="15">
        <v>44597.3</v>
      </c>
    </row>
    <row r="80" spans="1:5" ht="17.25" customHeight="1" x14ac:dyDescent="0.25">
      <c r="A80" s="12"/>
      <c r="B80" s="13" t="s">
        <v>56</v>
      </c>
      <c r="C80" s="17" t="s">
        <v>57</v>
      </c>
      <c r="D80" s="14">
        <v>668.9</v>
      </c>
      <c r="E80" s="15">
        <v>668.9</v>
      </c>
    </row>
    <row r="81" spans="1:5" ht="62.25" customHeight="1" x14ac:dyDescent="0.25">
      <c r="A81" s="12" t="s">
        <v>33</v>
      </c>
      <c r="B81" s="13" t="s">
        <v>68</v>
      </c>
      <c r="C81" s="3" t="s">
        <v>67</v>
      </c>
      <c r="D81" s="14">
        <v>594.29999999999995</v>
      </c>
      <c r="E81" s="15">
        <v>4332</v>
      </c>
    </row>
    <row r="82" spans="1:5" ht="63.75" customHeight="1" x14ac:dyDescent="0.25">
      <c r="A82" s="12" t="s">
        <v>34</v>
      </c>
      <c r="B82" s="13" t="s">
        <v>42</v>
      </c>
      <c r="C82" s="3" t="s">
        <v>88</v>
      </c>
      <c r="D82" s="14">
        <v>8968.4</v>
      </c>
      <c r="E82" s="15">
        <v>8968.4</v>
      </c>
    </row>
    <row r="83" spans="1:5" ht="108" customHeight="1" x14ac:dyDescent="0.25">
      <c r="A83" s="56" t="s">
        <v>90</v>
      </c>
      <c r="B83" s="1">
        <v>104</v>
      </c>
      <c r="C83" s="3" t="s">
        <v>91</v>
      </c>
      <c r="D83" s="14">
        <v>325.2</v>
      </c>
      <c r="E83" s="15">
        <v>325.2</v>
      </c>
    </row>
    <row r="84" spans="1:5" ht="94.5" customHeight="1" x14ac:dyDescent="0.25">
      <c r="A84" s="56" t="s">
        <v>131</v>
      </c>
      <c r="B84" s="1">
        <v>707</v>
      </c>
      <c r="C84" s="3" t="s">
        <v>133</v>
      </c>
      <c r="D84" s="14">
        <v>22497.8</v>
      </c>
      <c r="E84" s="15">
        <v>22497.8</v>
      </c>
    </row>
    <row r="85" spans="1:5" ht="30" customHeight="1" x14ac:dyDescent="0.25">
      <c r="A85" s="18" t="s">
        <v>35</v>
      </c>
      <c r="B85" s="19"/>
      <c r="C85" s="20" t="s">
        <v>69</v>
      </c>
      <c r="D85" s="21">
        <f>D87+D91+D95+D110+D111+D112+D99+D104+D108+D109+D113+D114+D118+D119+D123+D124+D100+D128+D129+D130</f>
        <v>3760379.7000000007</v>
      </c>
      <c r="E85" s="22">
        <f>E87+E91+E95+E110+E111+E112+E99+E104+E108+E109+E113+E114+E118+E119+E123+E124+E100+E128+E129+E130</f>
        <v>1254461.6000000001</v>
      </c>
    </row>
    <row r="86" spans="1:5" ht="17.25" customHeight="1" x14ac:dyDescent="0.25">
      <c r="A86" s="12"/>
      <c r="B86" s="13"/>
      <c r="C86" s="3" t="s">
        <v>5</v>
      </c>
      <c r="D86" s="14"/>
      <c r="E86" s="15"/>
    </row>
    <row r="87" spans="1:5" ht="160.5" customHeight="1" x14ac:dyDescent="0.25">
      <c r="A87" s="12" t="s">
        <v>36</v>
      </c>
      <c r="B87" s="63">
        <v>1004</v>
      </c>
      <c r="C87" s="66" t="s">
        <v>145</v>
      </c>
      <c r="D87" s="14">
        <f>D89+D90</f>
        <v>24576.6</v>
      </c>
      <c r="E87" s="15">
        <f>E89+E90</f>
        <v>26362.9</v>
      </c>
    </row>
    <row r="88" spans="1:5" ht="15.75" x14ac:dyDescent="0.25">
      <c r="A88" s="12"/>
      <c r="B88" s="63"/>
      <c r="C88" s="3" t="s">
        <v>80</v>
      </c>
      <c r="D88" s="14"/>
      <c r="E88" s="15"/>
    </row>
    <row r="89" spans="1:5" ht="15.75" x14ac:dyDescent="0.25">
      <c r="A89" s="12"/>
      <c r="B89" s="63"/>
      <c r="C89" s="3" t="s">
        <v>81</v>
      </c>
      <c r="D89" s="14">
        <v>8679.2000000000007</v>
      </c>
      <c r="E89" s="15">
        <v>9310</v>
      </c>
    </row>
    <row r="90" spans="1:5" ht="15.75" x14ac:dyDescent="0.25">
      <c r="A90" s="12"/>
      <c r="B90" s="63"/>
      <c r="C90" s="3" t="s">
        <v>82</v>
      </c>
      <c r="D90" s="14">
        <v>15897.4</v>
      </c>
      <c r="E90" s="15">
        <v>17052.900000000001</v>
      </c>
    </row>
    <row r="91" spans="1:5" ht="111" customHeight="1" x14ac:dyDescent="0.25">
      <c r="A91" s="12" t="s">
        <v>70</v>
      </c>
      <c r="B91" s="13" t="s">
        <v>48</v>
      </c>
      <c r="C91" s="3" t="s">
        <v>146</v>
      </c>
      <c r="D91" s="16">
        <v>0</v>
      </c>
      <c r="E91" s="57">
        <f>E93+E94</f>
        <v>23358.799999999999</v>
      </c>
    </row>
    <row r="92" spans="1:5" ht="15.75" x14ac:dyDescent="0.25">
      <c r="A92" s="47"/>
      <c r="B92" s="13"/>
      <c r="C92" s="69" t="s">
        <v>80</v>
      </c>
      <c r="D92" s="16"/>
      <c r="E92" s="23"/>
    </row>
    <row r="93" spans="1:5" ht="47.25" x14ac:dyDescent="0.25">
      <c r="A93" s="47"/>
      <c r="B93" s="13"/>
      <c r="C93" s="55" t="s">
        <v>118</v>
      </c>
      <c r="D93" s="16">
        <v>0</v>
      </c>
      <c r="E93" s="57">
        <v>20885.5</v>
      </c>
    </row>
    <row r="94" spans="1:5" ht="15.75" x14ac:dyDescent="0.25">
      <c r="A94" s="47"/>
      <c r="B94" s="13"/>
      <c r="C94" s="55" t="s">
        <v>82</v>
      </c>
      <c r="D94" s="16">
        <v>0</v>
      </c>
      <c r="E94" s="57">
        <v>2473.3000000000002</v>
      </c>
    </row>
    <row r="95" spans="1:5" ht="79.5" customHeight="1" x14ac:dyDescent="0.25">
      <c r="A95" s="47" t="s">
        <v>76</v>
      </c>
      <c r="B95" s="63"/>
      <c r="C95" s="3" t="s">
        <v>154</v>
      </c>
      <c r="D95" s="14">
        <f>D97+D98</f>
        <v>893957.9</v>
      </c>
      <c r="E95" s="15">
        <f>E97+E98</f>
        <v>93000</v>
      </c>
    </row>
    <row r="96" spans="1:5" ht="15.75" customHeight="1" x14ac:dyDescent="0.25">
      <c r="A96" s="47"/>
      <c r="B96" s="13"/>
      <c r="C96" s="3" t="s">
        <v>5</v>
      </c>
      <c r="D96" s="48"/>
      <c r="E96" s="65"/>
    </row>
    <row r="97" spans="1:5" ht="15.75" customHeight="1" x14ac:dyDescent="0.25">
      <c r="A97" s="47"/>
      <c r="B97" s="13" t="s">
        <v>47</v>
      </c>
      <c r="C97" s="68" t="s">
        <v>26</v>
      </c>
      <c r="D97" s="48">
        <v>46268</v>
      </c>
      <c r="E97" s="23">
        <v>0</v>
      </c>
    </row>
    <row r="98" spans="1:5" ht="15.75" customHeight="1" x14ac:dyDescent="0.25">
      <c r="A98" s="47"/>
      <c r="B98" s="13" t="s">
        <v>44</v>
      </c>
      <c r="C98" s="68" t="s">
        <v>27</v>
      </c>
      <c r="D98" s="48">
        <v>847689.9</v>
      </c>
      <c r="E98" s="65">
        <v>93000</v>
      </c>
    </row>
    <row r="99" spans="1:5" ht="63" customHeight="1" x14ac:dyDescent="0.25">
      <c r="A99" s="47" t="s">
        <v>77</v>
      </c>
      <c r="B99" s="63">
        <v>702</v>
      </c>
      <c r="C99" s="3" t="s">
        <v>130</v>
      </c>
      <c r="D99" s="48">
        <v>340</v>
      </c>
      <c r="E99" s="49">
        <v>0</v>
      </c>
    </row>
    <row r="100" spans="1:5" ht="109.5" customHeight="1" x14ac:dyDescent="0.25">
      <c r="A100" s="12" t="s">
        <v>86</v>
      </c>
      <c r="B100" s="63">
        <v>702</v>
      </c>
      <c r="C100" s="3" t="s">
        <v>147</v>
      </c>
      <c r="D100" s="14">
        <f>D102+D103</f>
        <v>1127.0999999999999</v>
      </c>
      <c r="E100" s="57">
        <f>E102+E103</f>
        <v>2251.2999999999997</v>
      </c>
    </row>
    <row r="101" spans="1:5" ht="13.5" customHeight="1" x14ac:dyDescent="0.25">
      <c r="A101" s="12"/>
      <c r="B101" s="63"/>
      <c r="C101" s="3" t="s">
        <v>80</v>
      </c>
      <c r="D101" s="14"/>
      <c r="E101" s="57"/>
    </row>
    <row r="102" spans="1:5" ht="15.75" x14ac:dyDescent="0.25">
      <c r="A102" s="12"/>
      <c r="B102" s="63"/>
      <c r="C102" s="3" t="s">
        <v>81</v>
      </c>
      <c r="D102" s="14">
        <v>1082</v>
      </c>
      <c r="E102" s="57">
        <v>2161.1999999999998</v>
      </c>
    </row>
    <row r="103" spans="1:5" ht="15.75" x14ac:dyDescent="0.25">
      <c r="A103" s="12"/>
      <c r="B103" s="63"/>
      <c r="C103" s="3" t="s">
        <v>82</v>
      </c>
      <c r="D103" s="14">
        <v>45.1</v>
      </c>
      <c r="E103" s="57">
        <v>90.1</v>
      </c>
    </row>
    <row r="104" spans="1:5" ht="45.75" customHeight="1" x14ac:dyDescent="0.25">
      <c r="A104" s="12" t="s">
        <v>89</v>
      </c>
      <c r="B104" s="63">
        <v>801</v>
      </c>
      <c r="C104" s="3" t="s">
        <v>155</v>
      </c>
      <c r="D104" s="14">
        <f>D106+D107</f>
        <v>3766.7999999999997</v>
      </c>
      <c r="E104" s="23">
        <f>E106+E107</f>
        <v>3766.7999999999997</v>
      </c>
    </row>
    <row r="105" spans="1:5" ht="15.75" x14ac:dyDescent="0.25">
      <c r="A105" s="12"/>
      <c r="B105" s="63"/>
      <c r="C105" s="3" t="s">
        <v>80</v>
      </c>
      <c r="D105" s="14"/>
      <c r="E105" s="23"/>
    </row>
    <row r="106" spans="1:5" ht="15.75" x14ac:dyDescent="0.25">
      <c r="A106" s="12"/>
      <c r="B106" s="63"/>
      <c r="C106" s="3" t="s">
        <v>81</v>
      </c>
      <c r="D106" s="14">
        <v>2862.7</v>
      </c>
      <c r="E106" s="23">
        <v>2862.7</v>
      </c>
    </row>
    <row r="107" spans="1:5" ht="15.75" x14ac:dyDescent="0.25">
      <c r="A107" s="12"/>
      <c r="B107" s="63"/>
      <c r="C107" s="3" t="s">
        <v>82</v>
      </c>
      <c r="D107" s="14">
        <v>904.1</v>
      </c>
      <c r="E107" s="23">
        <v>904.1</v>
      </c>
    </row>
    <row r="108" spans="1:5" ht="79.5" customHeight="1" x14ac:dyDescent="0.25">
      <c r="A108" s="12" t="s">
        <v>105</v>
      </c>
      <c r="B108" s="63">
        <v>801</v>
      </c>
      <c r="C108" s="3" t="s">
        <v>151</v>
      </c>
      <c r="D108" s="14">
        <v>129.30000000000001</v>
      </c>
      <c r="E108" s="23">
        <v>0</v>
      </c>
    </row>
    <row r="109" spans="1:5" ht="113.25" customHeight="1" x14ac:dyDescent="0.25">
      <c r="A109" s="12" t="s">
        <v>106</v>
      </c>
      <c r="B109" s="1">
        <v>1101</v>
      </c>
      <c r="C109" s="55" t="s">
        <v>97</v>
      </c>
      <c r="D109" s="14">
        <v>6879.9</v>
      </c>
      <c r="E109" s="23">
        <v>0</v>
      </c>
    </row>
    <row r="110" spans="1:5" ht="111.75" customHeight="1" x14ac:dyDescent="0.25">
      <c r="A110" s="12" t="s">
        <v>107</v>
      </c>
      <c r="B110" s="13" t="s">
        <v>78</v>
      </c>
      <c r="C110" s="3" t="s">
        <v>148</v>
      </c>
      <c r="D110" s="14">
        <v>300000</v>
      </c>
      <c r="E110" s="23">
        <v>0</v>
      </c>
    </row>
    <row r="111" spans="1:5" ht="80.25" customHeight="1" x14ac:dyDescent="0.25">
      <c r="A111" s="12" t="s">
        <v>108</v>
      </c>
      <c r="B111" s="63">
        <v>408</v>
      </c>
      <c r="C111" s="3" t="s">
        <v>150</v>
      </c>
      <c r="D111" s="14">
        <v>300</v>
      </c>
      <c r="E111" s="23">
        <v>0</v>
      </c>
    </row>
    <row r="112" spans="1:5" ht="127.5" customHeight="1" x14ac:dyDescent="0.25">
      <c r="A112" s="12" t="s">
        <v>109</v>
      </c>
      <c r="B112" s="63">
        <v>408</v>
      </c>
      <c r="C112" s="3" t="s">
        <v>149</v>
      </c>
      <c r="D112" s="14">
        <v>436.2</v>
      </c>
      <c r="E112" s="23">
        <v>0</v>
      </c>
    </row>
    <row r="113" spans="1:5" ht="65.25" customHeight="1" x14ac:dyDescent="0.25">
      <c r="A113" s="12" t="s">
        <v>110</v>
      </c>
      <c r="B113" s="63">
        <v>408</v>
      </c>
      <c r="C113" s="3" t="s">
        <v>100</v>
      </c>
      <c r="D113" s="14">
        <v>1000000</v>
      </c>
      <c r="E113" s="23">
        <v>0</v>
      </c>
    </row>
    <row r="114" spans="1:5" ht="145.5" customHeight="1" x14ac:dyDescent="0.25">
      <c r="A114" s="12" t="s">
        <v>113</v>
      </c>
      <c r="B114" s="13"/>
      <c r="C114" s="3" t="s">
        <v>117</v>
      </c>
      <c r="D114" s="14">
        <f>D116+D117</f>
        <v>2040</v>
      </c>
      <c r="E114" s="23">
        <v>0</v>
      </c>
    </row>
    <row r="115" spans="1:5" ht="18" customHeight="1" x14ac:dyDescent="0.25">
      <c r="A115" s="12"/>
      <c r="B115" s="13"/>
      <c r="C115" s="3" t="s">
        <v>5</v>
      </c>
      <c r="D115" s="14"/>
      <c r="E115" s="23"/>
    </row>
    <row r="116" spans="1:5" ht="19.5" customHeight="1" x14ac:dyDescent="0.25">
      <c r="A116" s="12"/>
      <c r="B116" s="13" t="s">
        <v>41</v>
      </c>
      <c r="C116" s="68" t="s">
        <v>9</v>
      </c>
      <c r="D116" s="14">
        <v>840</v>
      </c>
      <c r="E116" s="23">
        <v>0</v>
      </c>
    </row>
    <row r="117" spans="1:5" ht="19.5" customHeight="1" x14ac:dyDescent="0.25">
      <c r="A117" s="12"/>
      <c r="B117" s="13" t="s">
        <v>99</v>
      </c>
      <c r="C117" s="68" t="s">
        <v>102</v>
      </c>
      <c r="D117" s="14">
        <v>1200</v>
      </c>
      <c r="E117" s="23">
        <v>0</v>
      </c>
    </row>
    <row r="118" spans="1:5" ht="155.25" customHeight="1" x14ac:dyDescent="0.25">
      <c r="A118" s="47" t="s">
        <v>114</v>
      </c>
      <c r="B118" s="13" t="s">
        <v>44</v>
      </c>
      <c r="C118" s="3" t="s">
        <v>152</v>
      </c>
      <c r="D118" s="14">
        <v>16836.2</v>
      </c>
      <c r="E118" s="23">
        <v>15391.9</v>
      </c>
    </row>
    <row r="119" spans="1:5" ht="124.5" customHeight="1" x14ac:dyDescent="0.25">
      <c r="A119" s="47" t="s">
        <v>115</v>
      </c>
      <c r="B119" s="13"/>
      <c r="C119" s="3" t="s">
        <v>132</v>
      </c>
      <c r="D119" s="14">
        <f>D121+D122</f>
        <v>596173.30000000005</v>
      </c>
      <c r="E119" s="15">
        <f>E121+E122</f>
        <v>440474.9</v>
      </c>
    </row>
    <row r="120" spans="1:5" ht="15.75" x14ac:dyDescent="0.25">
      <c r="A120" s="47"/>
      <c r="B120" s="13"/>
      <c r="C120" s="3" t="s">
        <v>5</v>
      </c>
      <c r="D120" s="14"/>
      <c r="E120" s="15"/>
    </row>
    <row r="121" spans="1:5" ht="21" customHeight="1" x14ac:dyDescent="0.25">
      <c r="A121" s="47"/>
      <c r="B121" s="13" t="s">
        <v>47</v>
      </c>
      <c r="C121" s="68" t="s">
        <v>26</v>
      </c>
      <c r="D121" s="14">
        <v>24044.3</v>
      </c>
      <c r="E121" s="23">
        <v>0</v>
      </c>
    </row>
    <row r="122" spans="1:5" ht="21" customHeight="1" x14ac:dyDescent="0.25">
      <c r="A122" s="47"/>
      <c r="B122" s="13" t="s">
        <v>44</v>
      </c>
      <c r="C122" s="68" t="s">
        <v>27</v>
      </c>
      <c r="D122" s="14">
        <v>572129</v>
      </c>
      <c r="E122" s="15">
        <v>440474.9</v>
      </c>
    </row>
    <row r="123" spans="1:5" ht="141" customHeight="1" x14ac:dyDescent="0.25">
      <c r="A123" s="12" t="s">
        <v>116</v>
      </c>
      <c r="B123" s="13" t="s">
        <v>44</v>
      </c>
      <c r="C123" s="3" t="s">
        <v>121</v>
      </c>
      <c r="D123" s="14">
        <v>172024.7</v>
      </c>
      <c r="E123" s="23">
        <v>412199.6</v>
      </c>
    </row>
    <row r="124" spans="1:5" ht="49.5" customHeight="1" x14ac:dyDescent="0.25">
      <c r="A124" s="12" t="s">
        <v>119</v>
      </c>
      <c r="B124" s="63">
        <v>503</v>
      </c>
      <c r="C124" s="3" t="s">
        <v>96</v>
      </c>
      <c r="D124" s="14">
        <f>D126+D127</f>
        <v>489474.89999999997</v>
      </c>
      <c r="E124" s="15">
        <f>E126+E127</f>
        <v>223453.7</v>
      </c>
    </row>
    <row r="125" spans="1:5" ht="15.75" x14ac:dyDescent="0.25">
      <c r="A125" s="12"/>
      <c r="B125" s="63"/>
      <c r="C125" s="3" t="s">
        <v>80</v>
      </c>
      <c r="D125" s="14"/>
      <c r="E125" s="23"/>
    </row>
    <row r="126" spans="1:5" ht="15.75" x14ac:dyDescent="0.25">
      <c r="A126" s="12"/>
      <c r="B126" s="63"/>
      <c r="C126" s="3" t="s">
        <v>81</v>
      </c>
      <c r="D126" s="14">
        <v>469895.6</v>
      </c>
      <c r="E126" s="23">
        <v>214515.5</v>
      </c>
    </row>
    <row r="127" spans="1:5" ht="15.75" x14ac:dyDescent="0.25">
      <c r="A127" s="12"/>
      <c r="B127" s="63"/>
      <c r="C127" s="3" t="s">
        <v>82</v>
      </c>
      <c r="D127" s="14">
        <v>19579.3</v>
      </c>
      <c r="E127" s="23">
        <v>8938.2000000000007</v>
      </c>
    </row>
    <row r="128" spans="1:5" ht="141" customHeight="1" x14ac:dyDescent="0.25">
      <c r="A128" s="12" t="s">
        <v>123</v>
      </c>
      <c r="B128" s="63">
        <v>409</v>
      </c>
      <c r="C128" s="3" t="s">
        <v>158</v>
      </c>
      <c r="D128" s="14">
        <v>219586.1</v>
      </c>
      <c r="E128" s="23">
        <v>0</v>
      </c>
    </row>
    <row r="129" spans="1:6" ht="63" x14ac:dyDescent="0.25">
      <c r="A129" s="47" t="s">
        <v>124</v>
      </c>
      <c r="B129" s="63">
        <v>707</v>
      </c>
      <c r="C129" s="3" t="s">
        <v>159</v>
      </c>
      <c r="D129" s="48">
        <v>14201.7</v>
      </c>
      <c r="E129" s="49">
        <v>14201.7</v>
      </c>
    </row>
    <row r="130" spans="1:6" ht="47.25" x14ac:dyDescent="0.25">
      <c r="A130" s="47" t="s">
        <v>163</v>
      </c>
      <c r="B130" s="63">
        <v>409</v>
      </c>
      <c r="C130" s="3" t="s">
        <v>164</v>
      </c>
      <c r="D130" s="48">
        <v>18529</v>
      </c>
      <c r="E130" s="49">
        <v>0</v>
      </c>
    </row>
    <row r="131" spans="1:6" ht="31.5" x14ac:dyDescent="0.25">
      <c r="A131" s="51" t="s">
        <v>83</v>
      </c>
      <c r="B131" s="64"/>
      <c r="C131" s="20" t="s">
        <v>153</v>
      </c>
      <c r="D131" s="21">
        <f>D133+D137</f>
        <v>2290834.5</v>
      </c>
      <c r="E131" s="67">
        <f>E133+E137</f>
        <v>390834.5</v>
      </c>
    </row>
    <row r="132" spans="1:6" ht="15.75" x14ac:dyDescent="0.25">
      <c r="A132" s="51"/>
      <c r="B132" s="64"/>
      <c r="C132" s="3" t="s">
        <v>5</v>
      </c>
      <c r="D132" s="14"/>
      <c r="E132" s="57"/>
    </row>
    <row r="133" spans="1:6" ht="63" customHeight="1" x14ac:dyDescent="0.25">
      <c r="A133" s="52" t="s">
        <v>84</v>
      </c>
      <c r="B133" s="53">
        <v>409</v>
      </c>
      <c r="C133" s="3" t="s">
        <v>92</v>
      </c>
      <c r="D133" s="14">
        <f>D135+D136</f>
        <v>1900000</v>
      </c>
      <c r="E133" s="23">
        <f>E135+E136</f>
        <v>0</v>
      </c>
    </row>
    <row r="134" spans="1:6" ht="15.75" x14ac:dyDescent="0.25">
      <c r="A134" s="52"/>
      <c r="B134" s="54"/>
      <c r="C134" s="3" t="s">
        <v>80</v>
      </c>
      <c r="D134" s="14"/>
      <c r="E134" s="23"/>
    </row>
    <row r="135" spans="1:6" ht="15.75" x14ac:dyDescent="0.25">
      <c r="A135" s="52"/>
      <c r="B135" s="53"/>
      <c r="C135" s="55" t="s">
        <v>81</v>
      </c>
      <c r="D135" s="14">
        <v>1000000</v>
      </c>
      <c r="E135" s="23">
        <v>0</v>
      </c>
    </row>
    <row r="136" spans="1:6" ht="15.75" x14ac:dyDescent="0.25">
      <c r="A136" s="52"/>
      <c r="B136" s="53"/>
      <c r="C136" s="55" t="s">
        <v>82</v>
      </c>
      <c r="D136" s="14">
        <v>900000</v>
      </c>
      <c r="E136" s="23">
        <v>0</v>
      </c>
    </row>
    <row r="137" spans="1:6" ht="62.25" customHeight="1" x14ac:dyDescent="0.25">
      <c r="A137" s="72" t="s">
        <v>161</v>
      </c>
      <c r="B137" s="73">
        <v>702</v>
      </c>
      <c r="C137" s="71" t="s">
        <v>160</v>
      </c>
      <c r="D137" s="48">
        <v>390834.5</v>
      </c>
      <c r="E137" s="49">
        <v>390834.5</v>
      </c>
    </row>
    <row r="138" spans="1:6" ht="33" customHeight="1" x14ac:dyDescent="0.3">
      <c r="A138" s="24"/>
      <c r="B138" s="25"/>
      <c r="C138" s="26" t="s">
        <v>104</v>
      </c>
      <c r="D138" s="27">
        <f>D21+D85+D131</f>
        <v>15087370.5</v>
      </c>
      <c r="E138" s="28">
        <f>E21+E85+E131</f>
        <v>10608909.599999998</v>
      </c>
      <c r="F138" s="50" t="s">
        <v>128</v>
      </c>
    </row>
    <row r="139" spans="1:6" ht="15.75" x14ac:dyDescent="0.25">
      <c r="A139" s="59"/>
      <c r="B139" s="39"/>
      <c r="C139" s="39"/>
      <c r="D139" s="39"/>
      <c r="E139" s="39"/>
    </row>
    <row r="140" spans="1:6" ht="15.75" hidden="1" outlineLevel="1" x14ac:dyDescent="0.25">
      <c r="A140" s="59"/>
      <c r="B140" s="39"/>
      <c r="C140" s="39"/>
      <c r="D140" s="61">
        <f>D138-D141</f>
        <v>0</v>
      </c>
      <c r="E140" s="61">
        <f>E138-E141</f>
        <v>0</v>
      </c>
    </row>
    <row r="141" spans="1:6" ht="15.75" hidden="1" outlineLevel="1" x14ac:dyDescent="0.25">
      <c r="A141" s="60"/>
      <c r="B141" s="62"/>
      <c r="C141" s="62"/>
      <c r="D141" s="29">
        <f>D142+D145+D147+D152+D155+D165+D169+D163+D161</f>
        <v>15087370.499999996</v>
      </c>
      <c r="E141" s="29">
        <f>E142+E145+E147+E152+E155+E165+E169+E163+E161</f>
        <v>10608909.599999998</v>
      </c>
    </row>
    <row r="142" spans="1:6" s="34" customFormat="1" ht="15.75" hidden="1" outlineLevel="1" x14ac:dyDescent="0.25">
      <c r="A142" s="30"/>
      <c r="B142" s="31" t="s">
        <v>49</v>
      </c>
      <c r="C142" s="32"/>
      <c r="D142" s="33">
        <f>D143+D144</f>
        <v>36344.400000000001</v>
      </c>
      <c r="E142" s="33">
        <f>E143+E144</f>
        <v>40082.1</v>
      </c>
    </row>
    <row r="143" spans="1:6" s="39" customFormat="1" ht="16.5" hidden="1" customHeight="1" outlineLevel="1" x14ac:dyDescent="0.25">
      <c r="A143" s="35"/>
      <c r="B143" s="36" t="s">
        <v>42</v>
      </c>
      <c r="C143" s="37"/>
      <c r="D143" s="38">
        <f>D27+D28+D31+D37+D49+D82+D83</f>
        <v>35750.1</v>
      </c>
      <c r="E143" s="38">
        <f>E27+E28+E31+E37+E49+E82+E83</f>
        <v>35750.1</v>
      </c>
    </row>
    <row r="144" spans="1:6" s="39" customFormat="1" ht="16.5" hidden="1" customHeight="1" outlineLevel="1" x14ac:dyDescent="0.25">
      <c r="A144" s="35"/>
      <c r="B144" s="36" t="s">
        <v>68</v>
      </c>
      <c r="C144" s="37"/>
      <c r="D144" s="38">
        <f>D81</f>
        <v>594.29999999999995</v>
      </c>
      <c r="E144" s="38">
        <f>E81</f>
        <v>4332</v>
      </c>
    </row>
    <row r="145" spans="1:5" s="34" customFormat="1" ht="15.75" hidden="1" outlineLevel="1" x14ac:dyDescent="0.25">
      <c r="A145" s="30"/>
      <c r="B145" s="31" t="s">
        <v>50</v>
      </c>
      <c r="C145" s="32"/>
      <c r="D145" s="33">
        <f>D146</f>
        <v>132</v>
      </c>
      <c r="E145" s="33">
        <f t="shared" ref="E145" si="0">E146</f>
        <v>132</v>
      </c>
    </row>
    <row r="146" spans="1:5" s="39" customFormat="1" ht="15" hidden="1" customHeight="1" outlineLevel="1" x14ac:dyDescent="0.25">
      <c r="A146" s="35"/>
      <c r="B146" s="36" t="s">
        <v>45</v>
      </c>
      <c r="C146" s="37"/>
      <c r="D146" s="38">
        <f>D38+D46</f>
        <v>132</v>
      </c>
      <c r="E146" s="38">
        <f>E38+E46</f>
        <v>132</v>
      </c>
    </row>
    <row r="147" spans="1:5" s="34" customFormat="1" ht="15.75" hidden="1" outlineLevel="1" x14ac:dyDescent="0.25">
      <c r="A147" s="30"/>
      <c r="B147" s="31" t="s">
        <v>51</v>
      </c>
      <c r="C147" s="32"/>
      <c r="D147" s="33">
        <f>D148+D151+D150+D149</f>
        <v>3448263.4000000004</v>
      </c>
      <c r="E147" s="33">
        <f>E148+E151+E150+E149</f>
        <v>9412.1</v>
      </c>
    </row>
    <row r="148" spans="1:5" s="39" customFormat="1" ht="18" hidden="1" customHeight="1" outlineLevel="1" x14ac:dyDescent="0.25">
      <c r="A148" s="35"/>
      <c r="B148" s="36" t="s">
        <v>43</v>
      </c>
      <c r="C148" s="37"/>
      <c r="D148" s="38">
        <f>D32+D65</f>
        <v>9412.1</v>
      </c>
      <c r="E148" s="38">
        <f>E32+E65</f>
        <v>9412.1</v>
      </c>
    </row>
    <row r="149" spans="1:5" s="39" customFormat="1" ht="18" hidden="1" customHeight="1" outlineLevel="1" x14ac:dyDescent="0.25">
      <c r="A149" s="35"/>
      <c r="B149" s="36" t="s">
        <v>101</v>
      </c>
      <c r="C149" s="37"/>
      <c r="D149" s="38">
        <f>D111+D112+D113</f>
        <v>1000736.2</v>
      </c>
      <c r="E149" s="38">
        <f>E111+E112+E113</f>
        <v>0</v>
      </c>
    </row>
    <row r="150" spans="1:5" s="39" customFormat="1" ht="18" hidden="1" customHeight="1" outlineLevel="1" x14ac:dyDescent="0.25">
      <c r="A150" s="35"/>
      <c r="B150" s="36" t="s">
        <v>78</v>
      </c>
      <c r="C150" s="37"/>
      <c r="D150" s="38">
        <f>D110+D133+D128+D130</f>
        <v>2438115.1</v>
      </c>
      <c r="E150" s="38">
        <f>E110+E133+E128+E130</f>
        <v>0</v>
      </c>
    </row>
    <row r="151" spans="1:5" s="39" customFormat="1" ht="18" hidden="1" customHeight="1" outlineLevel="1" x14ac:dyDescent="0.25">
      <c r="A151" s="35"/>
      <c r="B151" s="36" t="s">
        <v>73</v>
      </c>
      <c r="C151" s="37"/>
      <c r="D151" s="38"/>
      <c r="E151" s="38"/>
    </row>
    <row r="152" spans="1:5" s="34" customFormat="1" ht="15.75" hidden="1" outlineLevel="1" x14ac:dyDescent="0.25">
      <c r="A152" s="30"/>
      <c r="B152" s="31" t="s">
        <v>52</v>
      </c>
      <c r="C152" s="32"/>
      <c r="D152" s="33">
        <f>D153+D154</f>
        <v>489474.89999999997</v>
      </c>
      <c r="E152" s="33">
        <f>E153+E154</f>
        <v>246812.5</v>
      </c>
    </row>
    <row r="153" spans="1:5" s="39" customFormat="1" ht="18" hidden="1" customHeight="1" outlineLevel="1" x14ac:dyDescent="0.25">
      <c r="A153" s="35"/>
      <c r="B153" s="36" t="s">
        <v>48</v>
      </c>
      <c r="C153" s="37"/>
      <c r="D153" s="38">
        <f>D91</f>
        <v>0</v>
      </c>
      <c r="E153" s="38">
        <f>E91</f>
        <v>23358.799999999999</v>
      </c>
    </row>
    <row r="154" spans="1:5" s="39" customFormat="1" ht="18" hidden="1" customHeight="1" outlineLevel="1" x14ac:dyDescent="0.25">
      <c r="A154" s="35"/>
      <c r="B154" s="36" t="s">
        <v>103</v>
      </c>
      <c r="C154" s="37"/>
      <c r="D154" s="38">
        <f>D124</f>
        <v>489474.89999999997</v>
      </c>
      <c r="E154" s="38">
        <f>E124</f>
        <v>223453.7</v>
      </c>
    </row>
    <row r="155" spans="1:5" s="34" customFormat="1" ht="15.75" hidden="1" outlineLevel="1" x14ac:dyDescent="0.25">
      <c r="A155" s="30"/>
      <c r="B155" s="31" t="s">
        <v>53</v>
      </c>
      <c r="C155" s="32"/>
      <c r="D155" s="33">
        <f>D156+D157+D158+D159+D160</f>
        <v>10169725.099999998</v>
      </c>
      <c r="E155" s="33">
        <f>E156+E157+E158+E159+E160</f>
        <v>9452697.9999999981</v>
      </c>
    </row>
    <row r="156" spans="1:5" s="39" customFormat="1" ht="16.5" hidden="1" customHeight="1" outlineLevel="1" x14ac:dyDescent="0.25">
      <c r="A156" s="35"/>
      <c r="B156" s="36" t="s">
        <v>47</v>
      </c>
      <c r="C156" s="37"/>
      <c r="D156" s="38">
        <f>D53+D68+D74+D97+D121</f>
        <v>3833561.4999999995</v>
      </c>
      <c r="E156" s="38">
        <f>E53+E68+E74+E97+E121</f>
        <v>3763380.6999999997</v>
      </c>
    </row>
    <row r="157" spans="1:5" s="39" customFormat="1" ht="15.75" hidden="1" customHeight="1" outlineLevel="1" x14ac:dyDescent="0.25">
      <c r="A157" s="35"/>
      <c r="B157" s="36" t="s">
        <v>44</v>
      </c>
      <c r="C157" s="37"/>
      <c r="D157" s="38">
        <f>D35+D54+D69+D75+D79+D98+D99+D118+D122+D123+D100+D137</f>
        <v>6187648.7999999998</v>
      </c>
      <c r="E157" s="38">
        <f>E35+E54+E69+E75+E79+E98+E99+E118+E122+E123+E100+E137</f>
        <v>5541615</v>
      </c>
    </row>
    <row r="158" spans="1:5" s="39" customFormat="1" ht="17.25" hidden="1" customHeight="1" outlineLevel="1" x14ac:dyDescent="0.25">
      <c r="A158" s="35"/>
      <c r="B158" s="36" t="s">
        <v>41</v>
      </c>
      <c r="C158" s="37"/>
      <c r="D158" s="38">
        <f>D55+D116+D70+D25</f>
        <v>28603.600000000002</v>
      </c>
      <c r="E158" s="38">
        <f>E55+E116+E70+E25</f>
        <v>27777.200000000001</v>
      </c>
    </row>
    <row r="159" spans="1:5" s="39" customFormat="1" ht="18" hidden="1" customHeight="1" outlineLevel="1" x14ac:dyDescent="0.25">
      <c r="A159" s="35"/>
      <c r="B159" s="36" t="s">
        <v>46</v>
      </c>
      <c r="C159" s="37"/>
      <c r="D159" s="38">
        <f>D45+D129+D84</f>
        <v>36858.199999999997</v>
      </c>
      <c r="E159" s="38">
        <f>E45+E129+E84</f>
        <v>36858.199999999997</v>
      </c>
    </row>
    <row r="160" spans="1:5" s="39" customFormat="1" ht="15.75" hidden="1" customHeight="1" outlineLevel="1" x14ac:dyDescent="0.25">
      <c r="A160" s="35"/>
      <c r="B160" s="36" t="s">
        <v>56</v>
      </c>
      <c r="C160" s="37"/>
      <c r="D160" s="38">
        <f>D36+D41+D56+D71+D76+D80</f>
        <v>83053</v>
      </c>
      <c r="E160" s="38">
        <f>E36+E41+E56+E71+E76+E80</f>
        <v>83066.899999999994</v>
      </c>
    </row>
    <row r="161" spans="1:5" s="34" customFormat="1" ht="15.75" hidden="1" customHeight="1" outlineLevel="1" x14ac:dyDescent="0.25">
      <c r="A161" s="30"/>
      <c r="B161" s="58" t="s">
        <v>98</v>
      </c>
      <c r="C161" s="32"/>
      <c r="D161" s="33">
        <f>D162</f>
        <v>5096.1000000000004</v>
      </c>
      <c r="E161" s="33">
        <f>E162</f>
        <v>3766.7999999999997</v>
      </c>
    </row>
    <row r="162" spans="1:5" s="39" customFormat="1" ht="15.75" hidden="1" customHeight="1" outlineLevel="1" x14ac:dyDescent="0.25">
      <c r="A162" s="35"/>
      <c r="B162" s="36" t="s">
        <v>99</v>
      </c>
      <c r="C162" s="37"/>
      <c r="D162" s="38">
        <f>D104+D108+D117</f>
        <v>5096.1000000000004</v>
      </c>
      <c r="E162" s="38">
        <f>E104+E108+E117</f>
        <v>3766.7999999999997</v>
      </c>
    </row>
    <row r="163" spans="1:5" s="34" customFormat="1" ht="15.75" hidden="1" customHeight="1" outlineLevel="1" x14ac:dyDescent="0.25">
      <c r="A163" s="30"/>
      <c r="B163" s="58" t="s">
        <v>95</v>
      </c>
      <c r="C163" s="32"/>
      <c r="D163" s="33">
        <f>D164</f>
        <v>158000</v>
      </c>
      <c r="E163" s="33">
        <f>E164</f>
        <v>75000</v>
      </c>
    </row>
    <row r="164" spans="1:5" s="39" customFormat="1" ht="15.75" hidden="1" customHeight="1" outlineLevel="1" x14ac:dyDescent="0.25">
      <c r="A164" s="35"/>
      <c r="B164" s="36" t="s">
        <v>94</v>
      </c>
      <c r="C164" s="37"/>
      <c r="D164" s="38">
        <f>D59</f>
        <v>158000</v>
      </c>
      <c r="E164" s="38">
        <f>E59</f>
        <v>75000</v>
      </c>
    </row>
    <row r="165" spans="1:5" s="34" customFormat="1" ht="15.75" hidden="1" outlineLevel="1" x14ac:dyDescent="0.25">
      <c r="A165" s="30"/>
      <c r="B165" s="31" t="s">
        <v>54</v>
      </c>
      <c r="C165" s="32"/>
      <c r="D165" s="33">
        <f>D166+D167+D168</f>
        <v>771673.60000000009</v>
      </c>
      <c r="E165" s="33">
        <f t="shared" ref="E165" si="1">E166+E167+E168</f>
        <v>779225.00000000012</v>
      </c>
    </row>
    <row r="166" spans="1:5" s="39" customFormat="1" ht="15.75" hidden="1" outlineLevel="1" x14ac:dyDescent="0.25">
      <c r="A166" s="35"/>
      <c r="B166" s="36">
        <v>1003</v>
      </c>
      <c r="C166" s="37"/>
      <c r="D166" s="38"/>
      <c r="E166" s="38"/>
    </row>
    <row r="167" spans="1:5" s="39" customFormat="1" ht="15.75" hidden="1" outlineLevel="1" x14ac:dyDescent="0.25">
      <c r="A167" s="35"/>
      <c r="B167" s="36">
        <v>1004</v>
      </c>
      <c r="C167" s="37"/>
      <c r="D167" s="38">
        <f>D42+D47+D48+D50+D57+D58+D60+D87</f>
        <v>683136.3</v>
      </c>
      <c r="E167" s="38">
        <f>E42+E47+E48+E50+E57+E58+E60+E87</f>
        <v>690687.70000000007</v>
      </c>
    </row>
    <row r="168" spans="1:5" s="39" customFormat="1" ht="15.75" hidden="1" outlineLevel="1" x14ac:dyDescent="0.25">
      <c r="A168" s="35"/>
      <c r="B168" s="36">
        <v>1006</v>
      </c>
      <c r="C168" s="37"/>
      <c r="D168" s="38">
        <f>D43+D44+D64</f>
        <v>88537.3</v>
      </c>
      <c r="E168" s="38">
        <f>E43+E44+E64</f>
        <v>88537.3</v>
      </c>
    </row>
    <row r="169" spans="1:5" s="34" customFormat="1" ht="15.75" hidden="1" outlineLevel="1" x14ac:dyDescent="0.25">
      <c r="A169" s="30"/>
      <c r="B169" s="31" t="s">
        <v>55</v>
      </c>
      <c r="C169" s="32"/>
      <c r="D169" s="33">
        <f>D170</f>
        <v>8661</v>
      </c>
      <c r="E169" s="33">
        <f t="shared" ref="E169" si="2">E170</f>
        <v>1781.1</v>
      </c>
    </row>
    <row r="170" spans="1:5" s="39" customFormat="1" ht="15.75" hidden="1" outlineLevel="1" x14ac:dyDescent="0.25">
      <c r="A170" s="40"/>
      <c r="B170" s="41">
        <v>1101</v>
      </c>
      <c r="C170" s="42"/>
      <c r="D170" s="43">
        <f>D26+D109</f>
        <v>8661</v>
      </c>
      <c r="E170" s="43">
        <f>E26+E109</f>
        <v>1781.1</v>
      </c>
    </row>
    <row r="171" spans="1:5" s="39" customFormat="1" ht="15.75" collapsed="1" x14ac:dyDescent="0.25">
      <c r="B171" s="44"/>
    </row>
    <row r="172" spans="1:5" s="39" customFormat="1" ht="15.75" x14ac:dyDescent="0.25">
      <c r="B172" s="44"/>
    </row>
  </sheetData>
  <autoFilter ref="A20:F138" xr:uid="{00000000-0009-0000-0000-000000000000}"/>
  <mergeCells count="11">
    <mergeCell ref="A14:E14"/>
    <mergeCell ref="D17:E17"/>
    <mergeCell ref="A18:A19"/>
    <mergeCell ref="B18:B19"/>
    <mergeCell ref="C18:C19"/>
    <mergeCell ref="D18:E18"/>
    <mergeCell ref="C1:E1"/>
    <mergeCell ref="C2:E2"/>
    <mergeCell ref="C3:E3"/>
    <mergeCell ref="C4:E4"/>
    <mergeCell ref="A13:E13"/>
  </mergeCells>
  <pageMargins left="1.1811023622047245" right="0.19685039370078741" top="0.78740157480314965" bottom="0.78740157480314965" header="0.31496062992125984" footer="0.31496062992125984"/>
  <pageSetup paperSize="9" scale="95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16</vt:lpstr>
      <vt:lpstr>'прил. 16'!Заголовки_для_печати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2020-11-20T07:51:35Z</dcterms:modified>
</cp:coreProperties>
</file>