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-2022" sheetId="1" r:id="rId1"/>
  </sheets>
  <definedNames>
    <definedName name="_xlnm._FilterDatabase" localSheetId="0" hidden="1">'2021-2022'!$A$14:$F$98</definedName>
    <definedName name="_xlnm.Print_Titles" localSheetId="0">'2021-2022'!$14:$14</definedName>
  </definedNames>
  <calcPr calcId="152511"/>
</workbook>
</file>

<file path=xl/calcChain.xml><?xml version="1.0" encoding="utf-8"?>
<calcChain xmlns="http://schemas.openxmlformats.org/spreadsheetml/2006/main">
  <c r="E120" i="1" l="1"/>
  <c r="E118" i="1"/>
  <c r="D118" i="1"/>
  <c r="D120" i="1"/>
  <c r="E122" i="1" l="1"/>
  <c r="E121" i="1" s="1"/>
  <c r="D122" i="1"/>
  <c r="D121" i="1" s="1"/>
  <c r="D88" i="1"/>
  <c r="E109" i="1"/>
  <c r="D109" i="1"/>
  <c r="E117" i="1"/>
  <c r="D117" i="1"/>
  <c r="E130" i="1"/>
  <c r="D130" i="1"/>
  <c r="E76" i="1"/>
  <c r="E114" i="1" s="1"/>
  <c r="E112" i="1" s="1"/>
  <c r="D76" i="1"/>
  <c r="D72" i="1" s="1"/>
  <c r="E119" i="1"/>
  <c r="D119" i="1"/>
  <c r="E113" i="1"/>
  <c r="D113" i="1"/>
  <c r="E126" i="1"/>
  <c r="D126" i="1"/>
  <c r="E124" i="1"/>
  <c r="E123" i="1" s="1"/>
  <c r="D124" i="1"/>
  <c r="D123" i="1" s="1"/>
  <c r="E72" i="1" l="1"/>
  <c r="D114" i="1"/>
  <c r="D112" i="1" s="1"/>
  <c r="E103" i="1" l="1"/>
  <c r="D103" i="1"/>
  <c r="E94" i="1" l="1"/>
  <c r="E110" i="1" s="1"/>
  <c r="D94" i="1"/>
  <c r="D110" i="1" s="1"/>
  <c r="E50" i="1"/>
  <c r="D50" i="1"/>
  <c r="D92" i="1" l="1"/>
  <c r="E92" i="1"/>
  <c r="E127" i="1" l="1"/>
  <c r="D127" i="1"/>
  <c r="E128" i="1"/>
  <c r="D128" i="1"/>
  <c r="E116" i="1"/>
  <c r="D116" i="1"/>
  <c r="E108" i="1"/>
  <c r="E107" i="1" s="1"/>
  <c r="D108" i="1"/>
  <c r="D107" i="1" s="1"/>
  <c r="E106" i="1"/>
  <c r="D106" i="1"/>
  <c r="E104" i="1"/>
  <c r="D104" i="1"/>
  <c r="E65" i="1"/>
  <c r="D65" i="1"/>
  <c r="E41" i="1"/>
  <c r="D41" i="1"/>
  <c r="E28" i="1"/>
  <c r="D28" i="1"/>
  <c r="E22" i="1"/>
  <c r="D22" i="1"/>
  <c r="D125" i="1" l="1"/>
  <c r="D102" i="1"/>
  <c r="D115" i="1"/>
  <c r="E102" i="1"/>
  <c r="E115" i="1" l="1"/>
  <c r="E61" i="1"/>
  <c r="D61" i="1"/>
  <c r="E56" i="1"/>
  <c r="E15" i="1" s="1"/>
  <c r="D56" i="1"/>
  <c r="D15" i="1" s="1"/>
  <c r="D98" i="1" l="1"/>
  <c r="E98" i="1"/>
  <c r="E129" i="1" l="1"/>
  <c r="E105" i="1"/>
  <c r="E125" i="1" l="1"/>
  <c r="E101" i="1" s="1"/>
  <c r="D129" i="1" l="1"/>
  <c r="D105" i="1"/>
  <c r="D101" i="1" l="1"/>
  <c r="E100" i="1"/>
  <c r="D100" i="1"/>
</calcChain>
</file>

<file path=xl/sharedStrings.xml><?xml version="1.0" encoding="utf-8"?>
<sst xmlns="http://schemas.openxmlformats.org/spreadsheetml/2006/main" count="198" uniqueCount="144">
  <si>
    <t>№ п/п</t>
  </si>
  <si>
    <t>Код</t>
  </si>
  <si>
    <t>Наименование</t>
  </si>
  <si>
    <t>Сумма</t>
  </si>
  <si>
    <t>1.</t>
  </si>
  <si>
    <t>в том числе:</t>
  </si>
  <si>
    <t>1.1.</t>
  </si>
  <si>
    <t>1.2.</t>
  </si>
  <si>
    <t>1.3.</t>
  </si>
  <si>
    <t>Дополнительное образование детей</t>
  </si>
  <si>
    <t>1.4.</t>
  </si>
  <si>
    <t>1.5.</t>
  </si>
  <si>
    <t>1.6.</t>
  </si>
  <si>
    <t>1.7.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</si>
  <si>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</si>
  <si>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</si>
  <si>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</si>
  <si>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</si>
  <si>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</si>
  <si>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</si>
  <si>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</si>
  <si>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</si>
  <si>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</si>
  <si>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</si>
  <si>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</si>
  <si>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</si>
  <si>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Дошкольное образование</t>
  </si>
  <si>
    <t>Общее образование</t>
  </si>
  <si>
    <t>1.22.</t>
  </si>
  <si>
    <t>1.23.</t>
  </si>
  <si>
    <t>1.24.</t>
  </si>
  <si>
    <t>1.25.</t>
  </si>
  <si>
    <t>1.26.</t>
  </si>
  <si>
    <t>1.27.</t>
  </si>
  <si>
    <t>1.28.</t>
  </si>
  <si>
    <t>2.</t>
  </si>
  <si>
    <t>2.1.</t>
  </si>
  <si>
    <t>к решению городской Думы</t>
  </si>
  <si>
    <t>Краснодара</t>
  </si>
  <si>
    <t>РАСХОДЫ</t>
  </si>
  <si>
    <t>(тыс. рублей)</t>
  </si>
  <si>
    <t>0703</t>
  </si>
  <si>
    <t>0104</t>
  </si>
  <si>
    <t>0405</t>
  </si>
  <si>
    <t>0702</t>
  </si>
  <si>
    <t>0309</t>
  </si>
  <si>
    <t>0707</t>
  </si>
  <si>
    <t>0701</t>
  </si>
  <si>
    <t>0501</t>
  </si>
  <si>
    <t>0100</t>
  </si>
  <si>
    <t>0300</t>
  </si>
  <si>
    <t>0400</t>
  </si>
  <si>
    <t>0500</t>
  </si>
  <si>
    <t>0700</t>
  </si>
  <si>
    <t>1000</t>
  </si>
  <si>
    <t>1100</t>
  </si>
  <si>
    <t>2020 год</t>
  </si>
  <si>
    <t>0709</t>
  </si>
  <si>
    <t>Другие вопросы в области образования</t>
  </si>
  <si>
    <t>Субвенции на осуществление отдельных государ-ственных полномочий по регулированию тарифов организаций коммунального комплекса</t>
  </si>
  <si>
    <t>Субвенции на осуществление отдельных государ-ственных полномочий по образованию и организации деятельности административных комиссий</t>
  </si>
  <si>
    <t>Субвенции на осуществление отдельных государ-ственных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</si>
  <si>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Субвенции на осуществление отдельных государ-ственных полномочий по поддержке сельскохозяйственного производства в Красно-дарском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осуществля-ющим деятельность в области сельско-хозяйственного производства</t>
  </si>
  <si>
    <t>Субвенции на осуществление отдельных государ-ственных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</si>
  <si>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Субвенции на осуществление отдельных государ-ственных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</si>
  <si>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государ-ственных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</si>
  <si>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Субвенции на осуществление отдельных государ-ственных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</si>
  <si>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 на осуществление государственных полномочий Краснодарского края по предупрежде-нию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муниципаль-ных образований Краснодарского края</t>
  </si>
  <si>
    <t>Субвенции на осуществление отдельных государ-ственных полномочий по созданию и организации деятельности комиссий по делам несовершен-нолетних и защите их прав</t>
  </si>
  <si>
    <t>Субвенции на осуществление отдельных государ-ственных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</si>
  <si>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государ-ственных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</si>
  <si>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Субвенции на осуществление отдельных государ-ственных полномочий Краснодарского края по организации оздоровления и отдыха детей</t>
  </si>
  <si>
    <t>2021 год</t>
  </si>
  <si>
    <t xml:space="preserve">Расходы за счёт субвенций местным бюджетам – всего, </t>
  </si>
  <si>
    <t>1.8.</t>
  </si>
  <si>
    <t>1.9.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</si>
  <si>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</si>
  <si>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</si>
  <si>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 xml:space="preserve">Расходы за счёт субсидий местным бюджетам – всего, </t>
  </si>
  <si>
    <t>2.2.</t>
  </si>
  <si>
    <t>Охрана семьи и детства</t>
  </si>
  <si>
    <t>1004</t>
  </si>
  <si>
    <t>0412</t>
  </si>
  <si>
    <t>Субвенции на осуществление отдельных государ-ственных полномочий по обеспечению льготным питанием учащихся из многодетных семей в муниципальных общеобразовательных организа-циях – всего,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</si>
  <si>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</si>
  <si>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Субвенции на осуществление отдельных государ-ственных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</si>
  <si>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Субвенции на осуществление отдельных государ-ственных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</si>
  <si>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Субвенции на осуществление управленческих функций органами местного самоуправления по реализации отдельных государственных полномочий по поддержке сельскохозяйственного производства в Краснодарском крае</t>
  </si>
  <si>
    <t>2.3.</t>
  </si>
  <si>
    <t>2.4.</t>
  </si>
  <si>
    <t>0409</t>
  </si>
  <si>
    <t>Субвенции на осуществление отдельных государ-ственных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Краснодар-ском крае» – всего,</t>
  </si>
  <si>
    <t>в том числе за счёт:</t>
  </si>
  <si>
    <t xml:space="preserve">средств федерального бюджета </t>
  </si>
  <si>
    <t>средств краевого бюджета</t>
  </si>
  <si>
    <t>3.</t>
  </si>
  <si>
    <t xml:space="preserve">Расходы за счёт иных межбюджетных трансфертов – всего, </t>
  </si>
  <si>
    <t>3.1.</t>
  </si>
  <si>
    <t>Субвенции по финансовому обеспечению получения образования  в частных дошкольных и общеобразо-вательных организациях – всего,</t>
  </si>
  <si>
    <t>2.5.</t>
  </si>
  <si>
    <t>Субвенции на осуществление отдельных государ-ственных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пребы-вания в образовательных и иных организациях, в том числе в организациях социального обслуживания</t>
  </si>
  <si>
    <t>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</si>
  <si>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Субвенции на осуществление отдельных государ-ственных полномочий по организации и осуществлению деятельности по опеке и попе-чительству в отношении несовершеннолетних</t>
  </si>
  <si>
    <t>Субвенции на осуществление государственных полномочий  по финансовому обеспечению государ-ственных гарантий реализации прав на получение общедоступного и бесплатного образования в муни-ципальных дошкольных и общеобразовательных организациях – всего,</t>
  </si>
  <si>
    <t>Субвенции на осуществление отдельных государ-ственных полномочий по выявлению обстоятельств, свидетельствующих о необходимости оказания де-тям-сиротам и детям, оставшимся без попечения ро-дителей, лицам из числа детей-сирот и детей, оста-вшихся без попечения родителей, содействия в пре-одолении трудной жизненной ситуации, и осуще-ствлению контроля за использованием детьми-сиро-тами и детьми, оставшимися без попечения родите-лей, лицами из числа детей-сирот и детей, оставших-ся без попечения родителей, предоставленных им жи-лых помещений специализированного жилищного фонда</t>
  </si>
  <si>
    <t>Субвенции на осуществление отдельных государ-ственных полномочий Краснодарского края по осуществлению регионального государственного жилищного надзора и лицензионного контроля</t>
  </si>
  <si>
    <t>2.6.</t>
  </si>
  <si>
    <t>1.29.</t>
  </si>
  <si>
    <t>Субвенции на осуществление отдельного государ-ственного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муници-пальным маршрутам регулярных перевозок в границах муниципального образования</t>
  </si>
  <si>
    <t xml:space="preserve">Иные межбюджетные трансферты на финансовое обеспечение дорожной деятельности в рамках реализации национального проекта «Безопасные и качественные автомобильные дороги» – всего, </t>
  </si>
  <si>
    <t>Субвенции на 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</si>
  <si>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1101</t>
  </si>
  <si>
    <t>0902</t>
  </si>
  <si>
    <t>0900</t>
  </si>
  <si>
    <t>1.30.</t>
  </si>
  <si>
    <t>Субсидии на реализацию муниципальных программ, направленных на организацию благоустройства территорий городских округов, поселений – всего,</t>
  </si>
  <si>
    <t>Субсидии на поддержку творческой деятельности и техническое оснащение детских и кукольных театров</t>
  </si>
  <si>
    <t>Субсидии на организацию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</si>
  <si>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Субсидии на реализацию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</t>
  </si>
  <si>
    <t>0800</t>
  </si>
  <si>
    <t>0801</t>
  </si>
  <si>
    <t>Субсидии на 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</t>
  </si>
  <si>
    <t>Субсидии на создание условий для предоставления транспортных услуг населению и организацию транспортного обслуживания населения в границах городского округа</t>
  </si>
  <si>
    <t>0408</t>
  </si>
  <si>
    <t>Культура</t>
  </si>
  <si>
    <t>0503</t>
  </si>
  <si>
    <t>Всего расходов за счёт средств, передаваемых из краевого бюджета в 2021 и 2022 годах</t>
  </si>
  <si>
    <t>2.7.</t>
  </si>
  <si>
    <t>2.8.</t>
  </si>
  <si>
    <t>2.9.</t>
  </si>
  <si>
    <t>2.10.</t>
  </si>
  <si>
    <t>2.11.</t>
  </si>
  <si>
    <t>2.12.</t>
  </si>
  <si>
    <t>от  _____________  № ______</t>
  </si>
  <si>
    <t>Субсидии на переселение граждан из аварийного жилищного фонда в рамках федерального проекта «Обеспечение устойчивого сокращения непригод-ного для проживания жилищного фонда» и регионального проекта «Обеспечение устойчивого сокращения непригодного для проживания жилищного фонда»</t>
  </si>
  <si>
    <t>ПРИЛОЖЕНИЕ № 21</t>
  </si>
  <si>
    <t>Субвенции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государственной итоговой аттестации по образовательным программам основного общего и среднего общего образования, компенсации за работу по подготовке и проведению указанной государственной итоговой аттестации – всего,</t>
  </si>
  <si>
    <t>Субсидии на участие в осуществлении мероприятий по предупреждению детского дорожно-транспо-ртного травматизма на территории  муниципальных образований Краснодарского края</t>
  </si>
  <si>
    <t>за счёт средств, передаваемых из краевого бюджета в 2021 и 2022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 Законом Краснодарского края «О краевом                                                                                                                                                                                                                                                                                                                                                                                                                                   бюджете на 2020 год и на плановый период 2021 и 2022 годов»</t>
  </si>
  <si>
    <t>Субвенции на осуществление отдельных государственных полномочий по строительству, в том числе в рамках реализации региональной программы «Модернизация здравоохранения Краснодарского края на 2011–2017 годы»,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(за исключением медицинской помощи, оказываемой в федеральных медицинских организациях, перечень которых утверждается уполномоченным Правительством Российской Федерации федеральным органом исполнительной власти, и медицинской помощи, оказываемой в специализированных кожно-венерологических, противотуберкулёзных, нарко-логических, онкологических диспансерах и других специализированных медицинских организациях) в Краснодарском крае</t>
  </si>
  <si>
    <t>Субсидии на организацию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</si>
  <si>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Субсидии на предоставление социальных выплат молодым семьям на приобретение (строительство) жилья в рамках реализации мероприятия по обеспечению жильём молодых семей ведомственной целевой программы «Оказание государственной поддержки гражданам в обеспечении жильём и оплате жилищно-коммунальных услуг» государ-ственной программы Российской Федерации «Обеспечение доступным и комфортным жильём и коммунальными услугами граждан Российской Федерации»</t>
  </si>
  <si>
    <t>Субсидии на организацию транспортного обслуживания населения путём оснащения общественного пассажирского транспорта радио-информаторами транспортными (для ориенти-рования инвалидов по зрению)</t>
  </si>
  <si>
    <t>Субсидии на обеспечение жителей услугами организаций культуры путём обеспечения доступ-ности  для инвалидов и других маломобильных групп населения зданий муниципальных учреждений культуры Краснодарского края и (или) муници-пальных учреждений дополнительного образования детей (детских музыкальных школ, художественных школ, школ искусств, домов детского творчества)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</si>
</sst>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.0\ _₽_-;\-* #,##0.0\ _₽_-;_-* &quot;-&quot;?\ _₽_-;_-@_-"/>
    <numFmt numFmtId="166" formatCode="0000"/>
    <numFmt numFmtId="167" formatCode="#,##0.0_ ;\-#,##0.0\ "/>
  </numFmts>
  <fonts count="8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166" fontId="2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justify" wrapText="1"/>
      <protection hidden="1"/>
    </xf>
    <xf numFmtId="0" fontId="2" fillId="0" borderId="6" xfId="0" applyFont="1" applyFill="1" applyBorder="1" applyAlignment="1">
      <alignment horizontal="justify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justify" wrapText="1"/>
    </xf>
    <xf numFmtId="164" fontId="3" fillId="0" borderId="3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right" wrapText="1"/>
    </xf>
    <xf numFmtId="164" fontId="2" fillId="0" borderId="7" xfId="0" applyNumberFormat="1" applyFont="1" applyFill="1" applyBorder="1" applyAlignment="1">
      <alignment horizontal="right" wrapText="1"/>
    </xf>
    <xf numFmtId="165" fontId="2" fillId="0" borderId="6" xfId="0" applyNumberFormat="1" applyFont="1" applyFill="1" applyBorder="1" applyAlignment="1">
      <alignment horizontal="right" wrapText="1"/>
    </xf>
    <xf numFmtId="0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3" fillId="0" borderId="5" xfId="0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justify" wrapText="1"/>
    </xf>
    <xf numFmtId="164" fontId="3" fillId="0" borderId="6" xfId="0" applyNumberFormat="1" applyFont="1" applyFill="1" applyBorder="1" applyAlignment="1">
      <alignment horizontal="right" wrapText="1"/>
    </xf>
    <xf numFmtId="164" fontId="3" fillId="0" borderId="7" xfId="0" applyNumberFormat="1" applyFont="1" applyFill="1" applyBorder="1" applyAlignment="1">
      <alignment horizontal="right" wrapText="1"/>
    </xf>
    <xf numFmtId="165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wrapText="1"/>
    </xf>
    <xf numFmtId="164" fontId="3" fillId="0" borderId="9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/>
    <xf numFmtId="0" fontId="3" fillId="0" borderId="5" xfId="0" applyFont="1" applyFill="1" applyBorder="1"/>
    <xf numFmtId="49" fontId="3" fillId="0" borderId="6" xfId="0" applyNumberFormat="1" applyFont="1" applyFill="1" applyBorder="1"/>
    <xf numFmtId="0" fontId="3" fillId="0" borderId="6" xfId="0" applyFont="1" applyFill="1" applyBorder="1"/>
    <xf numFmtId="164" fontId="3" fillId="0" borderId="6" xfId="0" applyNumberFormat="1" applyFont="1" applyFill="1" applyBorder="1"/>
    <xf numFmtId="0" fontId="3" fillId="0" borderId="0" xfId="0" applyFont="1" applyFill="1"/>
    <xf numFmtId="0" fontId="2" fillId="0" borderId="5" xfId="0" applyFont="1" applyFill="1" applyBorder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164" fontId="2" fillId="0" borderId="6" xfId="0" applyNumberFormat="1" applyFont="1" applyFill="1" applyBorder="1"/>
    <xf numFmtId="0" fontId="2" fillId="0" borderId="0" xfId="0" applyFont="1" applyFill="1"/>
    <xf numFmtId="0" fontId="2" fillId="0" borderId="8" xfId="0" applyFont="1" applyFill="1" applyBorder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/>
    <xf numFmtId="164" fontId="2" fillId="0" borderId="9" xfId="0" applyNumberFormat="1" applyFont="1" applyFill="1" applyBorder="1"/>
    <xf numFmtId="49" fontId="2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11" xfId="0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right" wrapText="1"/>
    </xf>
    <xf numFmtId="165" fontId="2" fillId="0" borderId="13" xfId="0" applyNumberFormat="1" applyFont="1" applyFill="1" applyBorder="1" applyAlignment="1">
      <alignment horizontal="right" wrapText="1"/>
    </xf>
    <xf numFmtId="0" fontId="7" fillId="0" borderId="0" xfId="0" applyFont="1" applyBorder="1"/>
    <xf numFmtId="0" fontId="3" fillId="0" borderId="5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166" fontId="2" fillId="0" borderId="6" xfId="0" applyNumberFormat="1" applyFont="1" applyBorder="1" applyAlignment="1">
      <alignment horizontal="center" vertical="justify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justify" wrapText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167" fontId="2" fillId="0" borderId="7" xfId="0" applyNumberFormat="1" applyFont="1" applyFill="1" applyBorder="1" applyAlignment="1">
      <alignment horizontal="right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3" xfId="0" applyFont="1" applyFill="1" applyBorder="1"/>
    <xf numFmtId="166" fontId="2" fillId="0" borderId="6" xfId="0" applyNumberFormat="1" applyFont="1" applyFill="1" applyBorder="1" applyAlignment="1">
      <alignment horizontal="center" vertical="justify"/>
    </xf>
    <xf numFmtId="0" fontId="3" fillId="0" borderId="6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justify" wrapText="1"/>
    </xf>
    <xf numFmtId="165" fontId="2" fillId="0" borderId="15" xfId="0" applyNumberFormat="1" applyFont="1" applyFill="1" applyBorder="1" applyAlignment="1">
      <alignment horizontal="right" wrapText="1"/>
    </xf>
    <xf numFmtId="164" fontId="2" fillId="0" borderId="16" xfId="0" applyNumberFormat="1" applyFont="1" applyFill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distributed" vertical="distributed" wrapText="1"/>
    </xf>
    <xf numFmtId="164" fontId="2" fillId="0" borderId="13" xfId="0" applyNumberFormat="1" applyFont="1" applyFill="1" applyBorder="1" applyAlignment="1">
      <alignment horizontal="right" wrapText="1"/>
    </xf>
    <xf numFmtId="0" fontId="2" fillId="0" borderId="6" xfId="1" applyNumberFormat="1" applyFont="1" applyFill="1" applyBorder="1" applyAlignment="1" applyProtection="1">
      <alignment horizontal="justify" vertical="top" wrapText="1"/>
      <protection hidden="1"/>
    </xf>
    <xf numFmtId="165" fontId="3" fillId="0" borderId="7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tabSelected="1" topLeftCell="A87" zoomScaleNormal="100" workbookViewId="0">
      <selection activeCell="C89" sqref="C89"/>
    </sheetView>
  </sheetViews>
  <sheetFormatPr defaultRowHeight="15" outlineLevelRow="1" x14ac:dyDescent="0.25"/>
  <cols>
    <col min="1" max="1" width="6" style="4" customWidth="1"/>
    <col min="2" max="2" width="5.42578125" style="4" customWidth="1"/>
    <col min="3" max="3" width="49.42578125" style="4" customWidth="1"/>
    <col min="4" max="4" width="13.140625" style="4" customWidth="1"/>
    <col min="5" max="5" width="12.7109375" style="4" customWidth="1"/>
    <col min="6" max="6" width="2.7109375" style="4" customWidth="1"/>
    <col min="7" max="16384" width="9.140625" style="4"/>
  </cols>
  <sheetData>
    <row r="1" spans="1:5" ht="18.75" x14ac:dyDescent="0.25">
      <c r="D1" s="5" t="s">
        <v>135</v>
      </c>
    </row>
    <row r="2" spans="1:5" ht="18.75" x14ac:dyDescent="0.25">
      <c r="D2" s="5" t="s">
        <v>37</v>
      </c>
    </row>
    <row r="3" spans="1:5" ht="18.75" x14ac:dyDescent="0.25">
      <c r="D3" s="5" t="s">
        <v>38</v>
      </c>
    </row>
    <row r="4" spans="1:5" ht="18.75" x14ac:dyDescent="0.25">
      <c r="D4" s="5" t="s">
        <v>133</v>
      </c>
    </row>
    <row r="5" spans="1:5" ht="18.75" x14ac:dyDescent="0.25">
      <c r="D5" s="5"/>
    </row>
    <row r="6" spans="1:5" ht="18.75" x14ac:dyDescent="0.25">
      <c r="D6" s="5"/>
    </row>
    <row r="7" spans="1:5" x14ac:dyDescent="0.25">
      <c r="A7" s="75" t="s">
        <v>39</v>
      </c>
      <c r="B7" s="76"/>
      <c r="C7" s="76"/>
      <c r="D7" s="76"/>
      <c r="E7" s="76"/>
    </row>
    <row r="8" spans="1:5" ht="56.25" customHeight="1" x14ac:dyDescent="0.25">
      <c r="A8" s="75" t="s">
        <v>138</v>
      </c>
      <c r="B8" s="76"/>
      <c r="C8" s="76"/>
      <c r="D8" s="76"/>
      <c r="E8" s="76"/>
    </row>
    <row r="9" spans="1:5" ht="18.75" x14ac:dyDescent="0.25">
      <c r="A9" s="45"/>
      <c r="B9" s="46"/>
      <c r="C9" s="46"/>
      <c r="D9" s="46"/>
      <c r="E9" s="46"/>
    </row>
    <row r="11" spans="1:5" ht="15.75" x14ac:dyDescent="0.25">
      <c r="D11" s="77" t="s">
        <v>40</v>
      </c>
      <c r="E11" s="78"/>
    </row>
    <row r="12" spans="1:5" ht="15.75" customHeight="1" x14ac:dyDescent="0.25">
      <c r="A12" s="79" t="s">
        <v>0</v>
      </c>
      <c r="B12" s="79" t="s">
        <v>1</v>
      </c>
      <c r="C12" s="79" t="s">
        <v>2</v>
      </c>
      <c r="D12" s="79" t="s">
        <v>3</v>
      </c>
      <c r="E12" s="79"/>
    </row>
    <row r="13" spans="1:5" ht="15.75" x14ac:dyDescent="0.25">
      <c r="A13" s="79"/>
      <c r="B13" s="79"/>
      <c r="C13" s="79"/>
      <c r="D13" s="6" t="s">
        <v>56</v>
      </c>
      <c r="E13" s="6" t="s">
        <v>72</v>
      </c>
    </row>
    <row r="14" spans="1:5" ht="15.7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</row>
    <row r="15" spans="1:5" ht="31.5" x14ac:dyDescent="0.25">
      <c r="A15" s="7" t="s">
        <v>4</v>
      </c>
      <c r="B15" s="8"/>
      <c r="C15" s="9" t="s">
        <v>73</v>
      </c>
      <c r="D15" s="10">
        <f>D17+D18+D19+D20+D21+D22+D26+D27+D28+D32+D33+D34+D35+D36+D37+D38+D40+D41+D47+D48+D50+D54+D55+D56+D61+D65+D69+D70+D71+D49</f>
        <v>8810238.3999999966</v>
      </c>
      <c r="E15" s="11">
        <f>E17+E18+E19+E20+E21+E22+E26+E27+E28+E32+E33+E34+E35+E36+E37+E38+E40+E41+E47+E48+E50+E54+E55+E56+E61+E65+E69+E70+E71+E49</f>
        <v>8826865.3999999966</v>
      </c>
    </row>
    <row r="16" spans="1:5" ht="18.75" customHeight="1" x14ac:dyDescent="0.25">
      <c r="A16" s="12"/>
      <c r="B16" s="13"/>
      <c r="C16" s="3" t="s">
        <v>5</v>
      </c>
      <c r="D16" s="14"/>
      <c r="E16" s="15"/>
    </row>
    <row r="17" spans="1:5" ht="156.75" customHeight="1" x14ac:dyDescent="0.25">
      <c r="A17" s="12" t="s">
        <v>6</v>
      </c>
      <c r="B17" s="13" t="s">
        <v>111</v>
      </c>
      <c r="C17" s="3" t="s">
        <v>110</v>
      </c>
      <c r="D17" s="14">
        <v>3249.8</v>
      </c>
      <c r="E17" s="15">
        <v>3249.8</v>
      </c>
    </row>
    <row r="18" spans="1:5" ht="60.75" customHeight="1" x14ac:dyDescent="0.25">
      <c r="A18" s="12" t="s">
        <v>7</v>
      </c>
      <c r="B18" s="13" t="s">
        <v>42</v>
      </c>
      <c r="C18" s="3" t="s">
        <v>68</v>
      </c>
      <c r="D18" s="14">
        <v>21612.5</v>
      </c>
      <c r="E18" s="15">
        <v>21612.5</v>
      </c>
    </row>
    <row r="19" spans="1:5" ht="60.75" customHeight="1" x14ac:dyDescent="0.25">
      <c r="A19" s="12" t="s">
        <v>8</v>
      </c>
      <c r="B19" s="13" t="s">
        <v>42</v>
      </c>
      <c r="C19" s="3" t="s">
        <v>60</v>
      </c>
      <c r="D19" s="14">
        <v>1000</v>
      </c>
      <c r="E19" s="15">
        <v>1000</v>
      </c>
    </row>
    <row r="20" spans="1:5" ht="141.75" customHeight="1" x14ac:dyDescent="0.25">
      <c r="A20" s="12" t="s">
        <v>10</v>
      </c>
      <c r="B20" s="13" t="s">
        <v>43</v>
      </c>
      <c r="C20" s="3" t="s">
        <v>62</v>
      </c>
      <c r="D20" s="14">
        <v>907.4</v>
      </c>
      <c r="E20" s="15">
        <v>907.4</v>
      </c>
    </row>
    <row r="21" spans="1:5" ht="79.5" customHeight="1" x14ac:dyDescent="0.25">
      <c r="A21" s="12" t="s">
        <v>11</v>
      </c>
      <c r="B21" s="13" t="s">
        <v>42</v>
      </c>
      <c r="C21" s="3" t="s">
        <v>87</v>
      </c>
      <c r="D21" s="14">
        <v>640.79999999999995</v>
      </c>
      <c r="E21" s="15">
        <v>640.79999999999995</v>
      </c>
    </row>
    <row r="22" spans="1:5" ht="76.5" customHeight="1" x14ac:dyDescent="0.25">
      <c r="A22" s="12" t="s">
        <v>12</v>
      </c>
      <c r="B22" s="13"/>
      <c r="C22" s="3" t="s">
        <v>83</v>
      </c>
      <c r="D22" s="14">
        <f>D24+D25</f>
        <v>15561.7</v>
      </c>
      <c r="E22" s="15">
        <f>E24+E25</f>
        <v>16184.800000000001</v>
      </c>
    </row>
    <row r="23" spans="1:5" ht="15.75" x14ac:dyDescent="0.25">
      <c r="A23" s="12"/>
      <c r="B23" s="1"/>
      <c r="C23" s="2" t="s">
        <v>5</v>
      </c>
      <c r="D23" s="14"/>
      <c r="E23" s="15"/>
    </row>
    <row r="24" spans="1:5" ht="15.75" x14ac:dyDescent="0.25">
      <c r="A24" s="12"/>
      <c r="B24" s="1">
        <v>702</v>
      </c>
      <c r="C24" s="2" t="s">
        <v>27</v>
      </c>
      <c r="D24" s="14">
        <v>15331.7</v>
      </c>
      <c r="E24" s="15">
        <v>15945.6</v>
      </c>
    </row>
    <row r="25" spans="1:5" ht="15.75" x14ac:dyDescent="0.25">
      <c r="A25" s="12"/>
      <c r="B25" s="1">
        <v>709</v>
      </c>
      <c r="C25" s="2" t="s">
        <v>58</v>
      </c>
      <c r="D25" s="14">
        <v>230</v>
      </c>
      <c r="E25" s="15">
        <v>239.2</v>
      </c>
    </row>
    <row r="26" spans="1:5" ht="156.75" customHeight="1" x14ac:dyDescent="0.25">
      <c r="A26" s="12" t="s">
        <v>13</v>
      </c>
      <c r="B26" s="13" t="s">
        <v>42</v>
      </c>
      <c r="C26" s="3" t="s">
        <v>84</v>
      </c>
      <c r="D26" s="14">
        <v>1921.8</v>
      </c>
      <c r="E26" s="15">
        <v>1921.8</v>
      </c>
    </row>
    <row r="27" spans="1:5" ht="80.25" customHeight="1" x14ac:dyDescent="0.25">
      <c r="A27" s="12" t="s">
        <v>74</v>
      </c>
      <c r="B27" s="13" t="s">
        <v>45</v>
      </c>
      <c r="C27" s="3" t="s">
        <v>61</v>
      </c>
      <c r="D27" s="14">
        <v>66</v>
      </c>
      <c r="E27" s="15">
        <v>66</v>
      </c>
    </row>
    <row r="28" spans="1:5" ht="96" customHeight="1" x14ac:dyDescent="0.25">
      <c r="A28" s="12" t="s">
        <v>75</v>
      </c>
      <c r="B28" s="13"/>
      <c r="C28" s="3" t="s">
        <v>85</v>
      </c>
      <c r="D28" s="14">
        <f>D30+D31</f>
        <v>128184.1</v>
      </c>
      <c r="E28" s="15">
        <f>E30+E31</f>
        <v>128184.1</v>
      </c>
    </row>
    <row r="29" spans="1:5" ht="15.75" x14ac:dyDescent="0.25">
      <c r="A29" s="12"/>
      <c r="B29" s="1"/>
      <c r="C29" s="2" t="s">
        <v>5</v>
      </c>
      <c r="D29" s="14"/>
      <c r="E29" s="15"/>
    </row>
    <row r="30" spans="1:5" ht="15.75" x14ac:dyDescent="0.25">
      <c r="A30" s="12"/>
      <c r="B30" s="1">
        <v>709</v>
      </c>
      <c r="C30" s="2" t="s">
        <v>58</v>
      </c>
      <c r="D30" s="14">
        <v>1894.3</v>
      </c>
      <c r="E30" s="15">
        <v>1894.3</v>
      </c>
    </row>
    <row r="31" spans="1:5" ht="15.75" x14ac:dyDescent="0.25">
      <c r="A31" s="12"/>
      <c r="B31" s="1">
        <v>1004</v>
      </c>
      <c r="C31" s="3" t="s">
        <v>80</v>
      </c>
      <c r="D31" s="14">
        <v>126289.8</v>
      </c>
      <c r="E31" s="15">
        <v>126289.8</v>
      </c>
    </row>
    <row r="32" spans="1:5" ht="45.75" customHeight="1" x14ac:dyDescent="0.25">
      <c r="A32" s="12" t="s">
        <v>14</v>
      </c>
      <c r="B32" s="13">
        <v>1006</v>
      </c>
      <c r="C32" s="3" t="s">
        <v>71</v>
      </c>
      <c r="D32" s="14">
        <v>640.79999999999995</v>
      </c>
      <c r="E32" s="15">
        <v>640.79999999999995</v>
      </c>
    </row>
    <row r="33" spans="1:5" ht="61.5" customHeight="1" x14ac:dyDescent="0.25">
      <c r="A33" s="12" t="s">
        <v>15</v>
      </c>
      <c r="B33" s="13">
        <v>1006</v>
      </c>
      <c r="C33" s="3" t="s">
        <v>102</v>
      </c>
      <c r="D33" s="14">
        <v>85698.5</v>
      </c>
      <c r="E33" s="15">
        <v>85698.5</v>
      </c>
    </row>
    <row r="34" spans="1:5" ht="109.5" customHeight="1" x14ac:dyDescent="0.25">
      <c r="A34" s="12" t="s">
        <v>16</v>
      </c>
      <c r="B34" s="13" t="s">
        <v>46</v>
      </c>
      <c r="C34" s="3" t="s">
        <v>69</v>
      </c>
      <c r="D34" s="14">
        <v>158.69999999999999</v>
      </c>
      <c r="E34" s="15">
        <v>158.69999999999999</v>
      </c>
    </row>
    <row r="35" spans="1:5" ht="143.25" customHeight="1" x14ac:dyDescent="0.25">
      <c r="A35" s="12" t="s">
        <v>17</v>
      </c>
      <c r="B35" s="13" t="s">
        <v>45</v>
      </c>
      <c r="C35" s="3" t="s">
        <v>63</v>
      </c>
      <c r="D35" s="14">
        <v>66</v>
      </c>
      <c r="E35" s="15">
        <v>66</v>
      </c>
    </row>
    <row r="36" spans="1:5" ht="111" customHeight="1" x14ac:dyDescent="0.25">
      <c r="A36" s="12" t="s">
        <v>18</v>
      </c>
      <c r="B36" s="13">
        <v>1004</v>
      </c>
      <c r="C36" s="3" t="s">
        <v>64</v>
      </c>
      <c r="D36" s="14">
        <v>177284.9</v>
      </c>
      <c r="E36" s="15">
        <v>184377.3</v>
      </c>
    </row>
    <row r="37" spans="1:5" ht="78.75" customHeight="1" x14ac:dyDescent="0.25">
      <c r="A37" s="12" t="s">
        <v>19</v>
      </c>
      <c r="B37" s="13">
        <v>1004</v>
      </c>
      <c r="C37" s="3" t="s">
        <v>70</v>
      </c>
      <c r="D37" s="14">
        <v>118666.5</v>
      </c>
      <c r="E37" s="15">
        <v>123417.4</v>
      </c>
    </row>
    <row r="38" spans="1:5" ht="48.75" customHeight="1" x14ac:dyDescent="0.25">
      <c r="A38" s="12" t="s">
        <v>20</v>
      </c>
      <c r="B38" s="13" t="s">
        <v>42</v>
      </c>
      <c r="C38" s="3" t="s">
        <v>59</v>
      </c>
      <c r="D38" s="14">
        <v>640.70000000000005</v>
      </c>
      <c r="E38" s="15">
        <v>640.70000000000005</v>
      </c>
    </row>
    <row r="39" spans="1:5" ht="124.5" customHeight="1" x14ac:dyDescent="0.25">
      <c r="A39" s="47" t="s">
        <v>21</v>
      </c>
      <c r="B39" s="70" t="s">
        <v>81</v>
      </c>
      <c r="C39" s="71" t="s">
        <v>100</v>
      </c>
      <c r="D39" s="48"/>
      <c r="E39" s="72"/>
    </row>
    <row r="40" spans="1:5" ht="93" customHeight="1" x14ac:dyDescent="0.25">
      <c r="A40" s="65"/>
      <c r="B40" s="66"/>
      <c r="C40" s="67" t="s">
        <v>101</v>
      </c>
      <c r="D40" s="68">
        <v>165</v>
      </c>
      <c r="E40" s="69">
        <v>165</v>
      </c>
    </row>
    <row r="41" spans="1:5" ht="155.25" customHeight="1" x14ac:dyDescent="0.25">
      <c r="A41" s="12" t="s">
        <v>22</v>
      </c>
      <c r="B41" s="13"/>
      <c r="C41" s="3" t="s">
        <v>86</v>
      </c>
      <c r="D41" s="14">
        <f>D43+D44+D45+D46</f>
        <v>8246.2999999999993</v>
      </c>
      <c r="E41" s="15">
        <f>E43+E44+E45+E46</f>
        <v>8577.6</v>
      </c>
    </row>
    <row r="42" spans="1:5" ht="15.75" x14ac:dyDescent="0.25">
      <c r="A42" s="12"/>
      <c r="B42" s="13"/>
      <c r="C42" s="3" t="s">
        <v>5</v>
      </c>
      <c r="D42" s="14"/>
      <c r="E42" s="15"/>
    </row>
    <row r="43" spans="1:5" ht="17.25" customHeight="1" x14ac:dyDescent="0.25">
      <c r="A43" s="12"/>
      <c r="B43" s="13" t="s">
        <v>47</v>
      </c>
      <c r="C43" s="3" t="s">
        <v>26</v>
      </c>
      <c r="D43" s="14">
        <v>3294.3</v>
      </c>
      <c r="E43" s="15">
        <v>3425.7</v>
      </c>
    </row>
    <row r="44" spans="1:5" ht="17.25" customHeight="1" x14ac:dyDescent="0.25">
      <c r="A44" s="12"/>
      <c r="B44" s="13" t="s">
        <v>44</v>
      </c>
      <c r="C44" s="3" t="s">
        <v>27</v>
      </c>
      <c r="D44" s="14">
        <v>4533.8</v>
      </c>
      <c r="E44" s="15">
        <v>4715.3</v>
      </c>
    </row>
    <row r="45" spans="1:5" ht="16.5" customHeight="1" x14ac:dyDescent="0.25">
      <c r="A45" s="12"/>
      <c r="B45" s="13" t="s">
        <v>41</v>
      </c>
      <c r="C45" s="3" t="s">
        <v>9</v>
      </c>
      <c r="D45" s="14">
        <v>297.89999999999998</v>
      </c>
      <c r="E45" s="15">
        <v>311.5</v>
      </c>
    </row>
    <row r="46" spans="1:5" ht="16.5" customHeight="1" x14ac:dyDescent="0.25">
      <c r="A46" s="12"/>
      <c r="B46" s="1">
        <v>709</v>
      </c>
      <c r="C46" s="2" t="s">
        <v>58</v>
      </c>
      <c r="D46" s="14">
        <v>120.3</v>
      </c>
      <c r="E46" s="15">
        <v>125.1</v>
      </c>
    </row>
    <row r="47" spans="1:5" ht="78.75" customHeight="1" x14ac:dyDescent="0.25">
      <c r="A47" s="12" t="s">
        <v>23</v>
      </c>
      <c r="B47" s="13">
        <v>1004</v>
      </c>
      <c r="C47" s="3" t="s">
        <v>65</v>
      </c>
      <c r="D47" s="14">
        <v>1192.2</v>
      </c>
      <c r="E47" s="15">
        <v>1239.9000000000001</v>
      </c>
    </row>
    <row r="48" spans="1:5" ht="91.5" customHeight="1" x14ac:dyDescent="0.25">
      <c r="A48" s="12" t="s">
        <v>24</v>
      </c>
      <c r="B48" s="13">
        <v>1004</v>
      </c>
      <c r="C48" s="3" t="s">
        <v>66</v>
      </c>
      <c r="D48" s="14">
        <v>1476.5</v>
      </c>
      <c r="E48" s="15">
        <v>1535.6</v>
      </c>
    </row>
    <row r="49" spans="1:5" ht="326.25" customHeight="1" x14ac:dyDescent="0.25">
      <c r="A49" s="12" t="s">
        <v>25</v>
      </c>
      <c r="B49" s="13" t="s">
        <v>112</v>
      </c>
      <c r="C49" s="3" t="s">
        <v>139</v>
      </c>
      <c r="D49" s="14">
        <v>2000</v>
      </c>
      <c r="E49" s="15">
        <v>15000</v>
      </c>
    </row>
    <row r="50" spans="1:5" ht="156.75" customHeight="1" x14ac:dyDescent="0.25">
      <c r="A50" s="12" t="s">
        <v>28</v>
      </c>
      <c r="B50" s="13" t="s">
        <v>81</v>
      </c>
      <c r="C50" s="3" t="s">
        <v>91</v>
      </c>
      <c r="D50" s="14">
        <f>D52+D53</f>
        <v>187097.1</v>
      </c>
      <c r="E50" s="15">
        <f>E52+E53</f>
        <v>177819.6</v>
      </c>
    </row>
    <row r="51" spans="1:5" ht="15.75" x14ac:dyDescent="0.25">
      <c r="A51" s="12"/>
      <c r="B51" s="13"/>
      <c r="C51" s="3" t="s">
        <v>92</v>
      </c>
      <c r="D51" s="14"/>
      <c r="E51" s="15"/>
    </row>
    <row r="52" spans="1:5" ht="15.75" x14ac:dyDescent="0.25">
      <c r="A52" s="12"/>
      <c r="B52" s="13"/>
      <c r="C52" s="3" t="s">
        <v>93</v>
      </c>
      <c r="D52" s="14">
        <v>26483.1</v>
      </c>
      <c r="E52" s="15">
        <v>25379.599999999999</v>
      </c>
    </row>
    <row r="53" spans="1:5" ht="15.75" x14ac:dyDescent="0.25">
      <c r="A53" s="12"/>
      <c r="B53" s="13"/>
      <c r="C53" s="3" t="s">
        <v>94</v>
      </c>
      <c r="D53" s="14">
        <v>160614</v>
      </c>
      <c r="E53" s="15">
        <v>152440</v>
      </c>
    </row>
    <row r="54" spans="1:5" ht="201.75" customHeight="1" x14ac:dyDescent="0.25">
      <c r="A54" s="12" t="s">
        <v>29</v>
      </c>
      <c r="B54" s="13">
        <v>1006</v>
      </c>
      <c r="C54" s="3" t="s">
        <v>104</v>
      </c>
      <c r="D54" s="14">
        <v>2198</v>
      </c>
      <c r="E54" s="15">
        <v>2198</v>
      </c>
    </row>
    <row r="55" spans="1:5" ht="125.25" customHeight="1" x14ac:dyDescent="0.25">
      <c r="A55" s="12" t="s">
        <v>30</v>
      </c>
      <c r="B55" s="13" t="s">
        <v>43</v>
      </c>
      <c r="C55" s="3" t="s">
        <v>67</v>
      </c>
      <c r="D55" s="14">
        <v>8504.7000000000007</v>
      </c>
      <c r="E55" s="15">
        <v>8504.7000000000007</v>
      </c>
    </row>
    <row r="56" spans="1:5" ht="91.5" customHeight="1" x14ac:dyDescent="0.25">
      <c r="A56" s="12" t="s">
        <v>31</v>
      </c>
      <c r="B56" s="13"/>
      <c r="C56" s="3" t="s">
        <v>103</v>
      </c>
      <c r="D56" s="14">
        <f>D58+D59+D60</f>
        <v>7632119.7999999989</v>
      </c>
      <c r="E56" s="15">
        <f>E58+E59+E60</f>
        <v>7632119.7999999989</v>
      </c>
    </row>
    <row r="57" spans="1:5" ht="12.75" customHeight="1" x14ac:dyDescent="0.25">
      <c r="A57" s="12"/>
      <c r="B57" s="13"/>
      <c r="C57" s="3" t="s">
        <v>5</v>
      </c>
      <c r="D57" s="14"/>
      <c r="E57" s="15"/>
    </row>
    <row r="58" spans="1:5" ht="14.25" customHeight="1" x14ac:dyDescent="0.25">
      <c r="A58" s="12"/>
      <c r="B58" s="13" t="s">
        <v>47</v>
      </c>
      <c r="C58" s="3" t="s">
        <v>26</v>
      </c>
      <c r="D58" s="14">
        <v>3510918.4</v>
      </c>
      <c r="E58" s="15">
        <v>3510918.4</v>
      </c>
    </row>
    <row r="59" spans="1:5" ht="15" customHeight="1" x14ac:dyDescent="0.25">
      <c r="A59" s="12"/>
      <c r="B59" s="13" t="s">
        <v>44</v>
      </c>
      <c r="C59" s="3" t="s">
        <v>27</v>
      </c>
      <c r="D59" s="14">
        <v>4104843.3</v>
      </c>
      <c r="E59" s="15">
        <v>4104843.3</v>
      </c>
    </row>
    <row r="60" spans="1:5" ht="15" customHeight="1" x14ac:dyDescent="0.25">
      <c r="A60" s="12"/>
      <c r="B60" s="13" t="s">
        <v>57</v>
      </c>
      <c r="C60" s="17" t="s">
        <v>58</v>
      </c>
      <c r="D60" s="14">
        <v>16358.1</v>
      </c>
      <c r="E60" s="15">
        <v>16358.1</v>
      </c>
    </row>
    <row r="61" spans="1:5" ht="45" customHeight="1" x14ac:dyDescent="0.25">
      <c r="A61" s="12" t="s">
        <v>32</v>
      </c>
      <c r="B61" s="13"/>
      <c r="C61" s="3" t="s">
        <v>98</v>
      </c>
      <c r="D61" s="14">
        <f>D63+D64</f>
        <v>356176.2</v>
      </c>
      <c r="E61" s="15">
        <f>E63+E64</f>
        <v>356176.2</v>
      </c>
    </row>
    <row r="62" spans="1:5" ht="13.5" customHeight="1" x14ac:dyDescent="0.25">
      <c r="A62" s="12"/>
      <c r="B62" s="13"/>
      <c r="C62" s="3" t="s">
        <v>5</v>
      </c>
      <c r="D62" s="14"/>
      <c r="E62" s="15"/>
    </row>
    <row r="63" spans="1:5" ht="15.75" customHeight="1" x14ac:dyDescent="0.25">
      <c r="A63" s="12"/>
      <c r="B63" s="13" t="s">
        <v>47</v>
      </c>
      <c r="C63" s="3" t="s">
        <v>26</v>
      </c>
      <c r="D63" s="14">
        <v>296629</v>
      </c>
      <c r="E63" s="15">
        <v>296629</v>
      </c>
    </row>
    <row r="64" spans="1:5" ht="15.75" customHeight="1" x14ac:dyDescent="0.25">
      <c r="A64" s="12"/>
      <c r="B64" s="13" t="s">
        <v>44</v>
      </c>
      <c r="C64" s="3" t="s">
        <v>27</v>
      </c>
      <c r="D64" s="14">
        <v>59547.199999999997</v>
      </c>
      <c r="E64" s="15">
        <v>59547.199999999997</v>
      </c>
    </row>
    <row r="65" spans="1:5" ht="186" customHeight="1" x14ac:dyDescent="0.25">
      <c r="A65" s="12" t="s">
        <v>33</v>
      </c>
      <c r="B65" s="13"/>
      <c r="C65" s="3" t="s">
        <v>136</v>
      </c>
      <c r="D65" s="14">
        <f>D67+D68</f>
        <v>45266.200000000004</v>
      </c>
      <c r="E65" s="15">
        <f>E67+E68</f>
        <v>45266.200000000004</v>
      </c>
    </row>
    <row r="66" spans="1:5" ht="15.75" x14ac:dyDescent="0.25">
      <c r="A66" s="12"/>
      <c r="B66" s="13"/>
      <c r="C66" s="3" t="s">
        <v>5</v>
      </c>
      <c r="D66" s="14"/>
      <c r="E66" s="15"/>
    </row>
    <row r="67" spans="1:5" ht="18" customHeight="1" x14ac:dyDescent="0.25">
      <c r="A67" s="12"/>
      <c r="B67" s="13" t="s">
        <v>44</v>
      </c>
      <c r="C67" s="3" t="s">
        <v>27</v>
      </c>
      <c r="D67" s="14">
        <v>44597.3</v>
      </c>
      <c r="E67" s="15">
        <v>44597.3</v>
      </c>
    </row>
    <row r="68" spans="1:5" ht="18" customHeight="1" x14ac:dyDescent="0.25">
      <c r="A68" s="12"/>
      <c r="B68" s="13" t="s">
        <v>57</v>
      </c>
      <c r="C68" s="17" t="s">
        <v>58</v>
      </c>
      <c r="D68" s="14">
        <v>668.9</v>
      </c>
      <c r="E68" s="15">
        <v>668.9</v>
      </c>
    </row>
    <row r="69" spans="1:5" ht="63" x14ac:dyDescent="0.25">
      <c r="A69" s="12" t="s">
        <v>34</v>
      </c>
      <c r="B69" s="13" t="s">
        <v>77</v>
      </c>
      <c r="C69" s="3" t="s">
        <v>76</v>
      </c>
      <c r="D69" s="14">
        <v>202.6</v>
      </c>
      <c r="E69" s="15">
        <v>202.6</v>
      </c>
    </row>
    <row r="70" spans="1:5" ht="63.75" customHeight="1" x14ac:dyDescent="0.25">
      <c r="A70" s="12" t="s">
        <v>107</v>
      </c>
      <c r="B70" s="13" t="s">
        <v>42</v>
      </c>
      <c r="C70" s="3" t="s">
        <v>105</v>
      </c>
      <c r="D70" s="14">
        <v>8968.4</v>
      </c>
      <c r="E70" s="15">
        <v>8968.4</v>
      </c>
    </row>
    <row r="71" spans="1:5" ht="109.5" customHeight="1" x14ac:dyDescent="0.25">
      <c r="A71" s="56" t="s">
        <v>114</v>
      </c>
      <c r="B71" s="1">
        <v>104</v>
      </c>
      <c r="C71" s="3" t="s">
        <v>108</v>
      </c>
      <c r="D71" s="14">
        <v>325.2</v>
      </c>
      <c r="E71" s="15">
        <v>325.2</v>
      </c>
    </row>
    <row r="72" spans="1:5" ht="31.5" x14ac:dyDescent="0.25">
      <c r="A72" s="18" t="s">
        <v>35</v>
      </c>
      <c r="B72" s="19"/>
      <c r="C72" s="20" t="s">
        <v>78</v>
      </c>
      <c r="D72" s="21">
        <f>D74+D75+D76+D84+D85+D86+D80+D81+D82+D83+D87+D88</f>
        <v>1586721.2000000002</v>
      </c>
      <c r="E72" s="22">
        <f>E74+E75+E76+E84+E85+E86+E80+E81+E82+E83+E87+E88</f>
        <v>308548.8</v>
      </c>
    </row>
    <row r="73" spans="1:5" ht="15.75" x14ac:dyDescent="0.25">
      <c r="A73" s="12"/>
      <c r="B73" s="13"/>
      <c r="C73" s="3" t="s">
        <v>5</v>
      </c>
      <c r="D73" s="14"/>
      <c r="E73" s="15"/>
    </row>
    <row r="74" spans="1:5" ht="174" customHeight="1" x14ac:dyDescent="0.25">
      <c r="A74" s="12" t="s">
        <v>36</v>
      </c>
      <c r="B74" s="63">
        <v>1003</v>
      </c>
      <c r="C74" s="73" t="s">
        <v>141</v>
      </c>
      <c r="D74" s="14">
        <v>24576.6</v>
      </c>
      <c r="E74" s="15">
        <v>26362.9</v>
      </c>
    </row>
    <row r="75" spans="1:5" ht="109.5" customHeight="1" x14ac:dyDescent="0.25">
      <c r="A75" s="12" t="s">
        <v>79</v>
      </c>
      <c r="B75" s="13" t="s">
        <v>48</v>
      </c>
      <c r="C75" s="3" t="s">
        <v>134</v>
      </c>
      <c r="D75" s="16">
        <v>0</v>
      </c>
      <c r="E75" s="23">
        <v>23358.799999999999</v>
      </c>
    </row>
    <row r="76" spans="1:5" ht="48.75" customHeight="1" x14ac:dyDescent="0.25">
      <c r="A76" s="47" t="s">
        <v>88</v>
      </c>
      <c r="B76" s="63">
        <v>503</v>
      </c>
      <c r="C76" s="3" t="s">
        <v>115</v>
      </c>
      <c r="D76" s="14">
        <f>D78+D79</f>
        <v>248252.4</v>
      </c>
      <c r="E76" s="15">
        <f>E78+E79</f>
        <v>258827.1</v>
      </c>
    </row>
    <row r="77" spans="1:5" ht="15.75" x14ac:dyDescent="0.25">
      <c r="A77" s="47"/>
      <c r="B77" s="63"/>
      <c r="C77" s="3" t="s">
        <v>92</v>
      </c>
      <c r="D77" s="48"/>
      <c r="E77" s="49"/>
    </row>
    <row r="78" spans="1:5" ht="15.75" x14ac:dyDescent="0.25">
      <c r="A78" s="47"/>
      <c r="B78" s="63"/>
      <c r="C78" s="3" t="s">
        <v>93</v>
      </c>
      <c r="D78" s="48">
        <v>238322.3</v>
      </c>
      <c r="E78" s="49">
        <v>248474</v>
      </c>
    </row>
    <row r="79" spans="1:5" ht="15.75" x14ac:dyDescent="0.25">
      <c r="A79" s="47"/>
      <c r="B79" s="63"/>
      <c r="C79" s="3" t="s">
        <v>94</v>
      </c>
      <c r="D79" s="48">
        <v>9930.1</v>
      </c>
      <c r="E79" s="49">
        <v>10353.1</v>
      </c>
    </row>
    <row r="80" spans="1:5" ht="63.75" customHeight="1" x14ac:dyDescent="0.25">
      <c r="A80" s="47" t="s">
        <v>89</v>
      </c>
      <c r="B80" s="63">
        <v>702</v>
      </c>
      <c r="C80" s="3" t="s">
        <v>137</v>
      </c>
      <c r="D80" s="48">
        <v>340</v>
      </c>
      <c r="E80" s="49">
        <v>0</v>
      </c>
    </row>
    <row r="81" spans="1:5" ht="33.75" customHeight="1" x14ac:dyDescent="0.25">
      <c r="A81" s="47" t="s">
        <v>99</v>
      </c>
      <c r="B81" s="63">
        <v>801</v>
      </c>
      <c r="C81" s="3" t="s">
        <v>116</v>
      </c>
      <c r="D81" s="48">
        <v>3766.8</v>
      </c>
      <c r="E81" s="49">
        <v>0</v>
      </c>
    </row>
    <row r="82" spans="1:5" ht="78" customHeight="1" x14ac:dyDescent="0.25">
      <c r="A82" s="47" t="s">
        <v>106</v>
      </c>
      <c r="B82" s="63">
        <v>801</v>
      </c>
      <c r="C82" s="3" t="s">
        <v>117</v>
      </c>
      <c r="D82" s="48">
        <v>129.30000000000001</v>
      </c>
      <c r="E82" s="49">
        <v>0</v>
      </c>
    </row>
    <row r="83" spans="1:5" ht="109.5" customHeight="1" x14ac:dyDescent="0.25">
      <c r="A83" s="47" t="s">
        <v>127</v>
      </c>
      <c r="B83" s="1">
        <v>1101</v>
      </c>
      <c r="C83" s="55" t="s">
        <v>118</v>
      </c>
      <c r="D83" s="48">
        <v>6879.9</v>
      </c>
      <c r="E83" s="49">
        <v>0</v>
      </c>
    </row>
    <row r="84" spans="1:5" ht="111" customHeight="1" x14ac:dyDescent="0.25">
      <c r="A84" s="12" t="s">
        <v>128</v>
      </c>
      <c r="B84" s="13" t="s">
        <v>90</v>
      </c>
      <c r="C84" s="3" t="s">
        <v>121</v>
      </c>
      <c r="D84" s="14">
        <v>300000</v>
      </c>
      <c r="E84" s="23">
        <v>0</v>
      </c>
    </row>
    <row r="85" spans="1:5" ht="78.75" x14ac:dyDescent="0.25">
      <c r="A85" s="12" t="s">
        <v>129</v>
      </c>
      <c r="B85" s="63">
        <v>408</v>
      </c>
      <c r="C85" s="3" t="s">
        <v>142</v>
      </c>
      <c r="D85" s="14">
        <v>300</v>
      </c>
      <c r="E85" s="23">
        <v>0</v>
      </c>
    </row>
    <row r="86" spans="1:5" ht="126" customHeight="1" x14ac:dyDescent="0.25">
      <c r="A86" s="12" t="s">
        <v>130</v>
      </c>
      <c r="B86" s="63">
        <v>408</v>
      </c>
      <c r="C86" s="3" t="s">
        <v>140</v>
      </c>
      <c r="D86" s="14">
        <v>436.2</v>
      </c>
      <c r="E86" s="23">
        <v>0</v>
      </c>
    </row>
    <row r="87" spans="1:5" ht="63" x14ac:dyDescent="0.25">
      <c r="A87" s="12" t="s">
        <v>131</v>
      </c>
      <c r="B87" s="63">
        <v>408</v>
      </c>
      <c r="C87" s="3" t="s">
        <v>122</v>
      </c>
      <c r="D87" s="14">
        <v>1000000</v>
      </c>
      <c r="E87" s="23">
        <v>0</v>
      </c>
    </row>
    <row r="88" spans="1:5" ht="126" customHeight="1" x14ac:dyDescent="0.25">
      <c r="A88" s="12" t="s">
        <v>132</v>
      </c>
      <c r="B88" s="13"/>
      <c r="C88" s="3" t="s">
        <v>143</v>
      </c>
      <c r="D88" s="14">
        <f>D90+D91</f>
        <v>2040</v>
      </c>
      <c r="E88" s="23">
        <v>0</v>
      </c>
    </row>
    <row r="89" spans="1:5" ht="15.75" x14ac:dyDescent="0.25">
      <c r="A89" s="12"/>
      <c r="B89" s="13"/>
      <c r="C89" s="3" t="s">
        <v>92</v>
      </c>
      <c r="D89" s="14"/>
      <c r="E89" s="23"/>
    </row>
    <row r="90" spans="1:5" ht="16.5" customHeight="1" x14ac:dyDescent="0.25">
      <c r="A90" s="12"/>
      <c r="B90" s="13" t="s">
        <v>41</v>
      </c>
      <c r="C90" s="3" t="s">
        <v>9</v>
      </c>
      <c r="D90" s="14">
        <v>840</v>
      </c>
      <c r="E90" s="23">
        <v>0</v>
      </c>
    </row>
    <row r="91" spans="1:5" ht="16.5" customHeight="1" x14ac:dyDescent="0.25">
      <c r="A91" s="12"/>
      <c r="B91" s="13" t="s">
        <v>120</v>
      </c>
      <c r="C91" s="3" t="s">
        <v>124</v>
      </c>
      <c r="D91" s="14">
        <v>1200</v>
      </c>
      <c r="E91" s="23">
        <v>0</v>
      </c>
    </row>
    <row r="92" spans="1:5" ht="31.5" x14ac:dyDescent="0.25">
      <c r="A92" s="51" t="s">
        <v>95</v>
      </c>
      <c r="B92" s="64"/>
      <c r="C92" s="20" t="s">
        <v>96</v>
      </c>
      <c r="D92" s="21">
        <f>D94</f>
        <v>1900000</v>
      </c>
      <c r="E92" s="74">
        <f>E94</f>
        <v>0</v>
      </c>
    </row>
    <row r="93" spans="1:5" ht="15.75" x14ac:dyDescent="0.25">
      <c r="A93" s="51"/>
      <c r="B93" s="64"/>
      <c r="C93" s="3" t="s">
        <v>5</v>
      </c>
      <c r="D93" s="14"/>
      <c r="E93" s="57"/>
    </row>
    <row r="94" spans="1:5" ht="61.5" customHeight="1" x14ac:dyDescent="0.25">
      <c r="A94" s="52" t="s">
        <v>97</v>
      </c>
      <c r="B94" s="53">
        <v>409</v>
      </c>
      <c r="C94" s="3" t="s">
        <v>109</v>
      </c>
      <c r="D94" s="14">
        <f>D96+D97</f>
        <v>1900000</v>
      </c>
      <c r="E94" s="23">
        <f>E96+E97</f>
        <v>0</v>
      </c>
    </row>
    <row r="95" spans="1:5" ht="15.75" x14ac:dyDescent="0.25">
      <c r="A95" s="52"/>
      <c r="B95" s="54"/>
      <c r="C95" s="3" t="s">
        <v>92</v>
      </c>
      <c r="D95" s="48"/>
      <c r="E95" s="49"/>
    </row>
    <row r="96" spans="1:5" ht="15.75" x14ac:dyDescent="0.25">
      <c r="A96" s="52"/>
      <c r="B96" s="53"/>
      <c r="C96" s="55" t="s">
        <v>93</v>
      </c>
      <c r="D96" s="48">
        <v>1000000</v>
      </c>
      <c r="E96" s="49">
        <v>0</v>
      </c>
    </row>
    <row r="97" spans="1:6" ht="15.75" x14ac:dyDescent="0.25">
      <c r="A97" s="52"/>
      <c r="B97" s="53"/>
      <c r="C97" s="55" t="s">
        <v>94</v>
      </c>
      <c r="D97" s="48">
        <v>900000</v>
      </c>
      <c r="E97" s="49">
        <v>0</v>
      </c>
    </row>
    <row r="98" spans="1:6" ht="33.75" customHeight="1" x14ac:dyDescent="0.3">
      <c r="A98" s="24"/>
      <c r="B98" s="25"/>
      <c r="C98" s="26" t="s">
        <v>126</v>
      </c>
      <c r="D98" s="27">
        <f>D15+D72+D92</f>
        <v>12296959.599999998</v>
      </c>
      <c r="E98" s="28">
        <f>E15+E72+E92</f>
        <v>9135414.1999999974</v>
      </c>
      <c r="F98" s="50"/>
    </row>
    <row r="99" spans="1:6" ht="15.75" x14ac:dyDescent="0.25">
      <c r="A99" s="59"/>
      <c r="B99" s="39"/>
      <c r="C99" s="39"/>
      <c r="D99" s="39"/>
      <c r="E99" s="39"/>
    </row>
    <row r="100" spans="1:6" ht="15.75" hidden="1" outlineLevel="1" x14ac:dyDescent="0.25">
      <c r="A100" s="59"/>
      <c r="B100" s="39"/>
      <c r="C100" s="39"/>
      <c r="D100" s="61">
        <f>D98-D101</f>
        <v>0</v>
      </c>
      <c r="E100" s="61">
        <f>E98-E101</f>
        <v>0</v>
      </c>
    </row>
    <row r="101" spans="1:6" ht="15.75" hidden="1" outlineLevel="1" x14ac:dyDescent="0.25">
      <c r="A101" s="60"/>
      <c r="B101" s="62"/>
      <c r="C101" s="62"/>
      <c r="D101" s="29">
        <f>D102+D105+D107+D112+D115+D125+D129+D123+D121</f>
        <v>12296959.6</v>
      </c>
      <c r="E101" s="29">
        <f>E102+E105+E107+E112+E115+E125+E129+E123+E121</f>
        <v>9135414.2000000011</v>
      </c>
    </row>
    <row r="102" spans="1:6" s="34" customFormat="1" ht="15.75" hidden="1" outlineLevel="1" x14ac:dyDescent="0.25">
      <c r="A102" s="30"/>
      <c r="B102" s="31" t="s">
        <v>49</v>
      </c>
      <c r="C102" s="32"/>
      <c r="D102" s="33">
        <f>D103+D104</f>
        <v>35311.999999999993</v>
      </c>
      <c r="E102" s="33">
        <f>E103+E104</f>
        <v>35311.999999999993</v>
      </c>
    </row>
    <row r="103" spans="1:6" s="39" customFormat="1" ht="16.5" hidden="1" customHeight="1" outlineLevel="1" x14ac:dyDescent="0.25">
      <c r="A103" s="35"/>
      <c r="B103" s="36" t="s">
        <v>42</v>
      </c>
      <c r="C103" s="37"/>
      <c r="D103" s="38">
        <f>D18+D19+D21+D26+D38+D70+D71</f>
        <v>35109.399999999994</v>
      </c>
      <c r="E103" s="38">
        <f>E18+E19+E21+E26+E38+E70+E71</f>
        <v>35109.399999999994</v>
      </c>
    </row>
    <row r="104" spans="1:6" s="39" customFormat="1" ht="16.5" hidden="1" customHeight="1" outlineLevel="1" x14ac:dyDescent="0.25">
      <c r="A104" s="35"/>
      <c r="B104" s="36" t="s">
        <v>77</v>
      </c>
      <c r="C104" s="37"/>
      <c r="D104" s="38">
        <f>D69</f>
        <v>202.6</v>
      </c>
      <c r="E104" s="38">
        <f>E69</f>
        <v>202.6</v>
      </c>
    </row>
    <row r="105" spans="1:6" s="34" customFormat="1" ht="15.75" hidden="1" outlineLevel="1" x14ac:dyDescent="0.25">
      <c r="A105" s="30"/>
      <c r="B105" s="31" t="s">
        <v>50</v>
      </c>
      <c r="C105" s="32"/>
      <c r="D105" s="33">
        <f>D106</f>
        <v>132</v>
      </c>
      <c r="E105" s="33">
        <f t="shared" ref="E105" si="0">E106</f>
        <v>132</v>
      </c>
    </row>
    <row r="106" spans="1:6" s="39" customFormat="1" ht="15" hidden="1" customHeight="1" outlineLevel="1" x14ac:dyDescent="0.25">
      <c r="A106" s="35"/>
      <c r="B106" s="36" t="s">
        <v>45</v>
      </c>
      <c r="C106" s="37"/>
      <c r="D106" s="38">
        <f>D27+D35</f>
        <v>132</v>
      </c>
      <c r="E106" s="38">
        <f>E27+E35</f>
        <v>132</v>
      </c>
    </row>
    <row r="107" spans="1:6" s="34" customFormat="1" ht="15.75" hidden="1" outlineLevel="1" x14ac:dyDescent="0.25">
      <c r="A107" s="30"/>
      <c r="B107" s="31" t="s">
        <v>51</v>
      </c>
      <c r="C107" s="32"/>
      <c r="D107" s="33">
        <f>D108+D111+D110+D109</f>
        <v>3210148.3</v>
      </c>
      <c r="E107" s="33">
        <f>E108+E111+E110+E109</f>
        <v>9412.1</v>
      </c>
    </row>
    <row r="108" spans="1:6" s="39" customFormat="1" ht="18" hidden="1" customHeight="1" outlineLevel="1" x14ac:dyDescent="0.25">
      <c r="A108" s="35"/>
      <c r="B108" s="36" t="s">
        <v>43</v>
      </c>
      <c r="C108" s="37"/>
      <c r="D108" s="38">
        <f>D20+D55</f>
        <v>9412.1</v>
      </c>
      <c r="E108" s="38">
        <f>E20+E55</f>
        <v>9412.1</v>
      </c>
    </row>
    <row r="109" spans="1:6" s="39" customFormat="1" ht="18" hidden="1" customHeight="1" outlineLevel="1" x14ac:dyDescent="0.25">
      <c r="A109" s="35"/>
      <c r="B109" s="36" t="s">
        <v>123</v>
      </c>
      <c r="C109" s="37"/>
      <c r="D109" s="38">
        <f>D85+D86+D87</f>
        <v>1000736.2</v>
      </c>
      <c r="E109" s="38">
        <f>E85+E86+E87</f>
        <v>0</v>
      </c>
    </row>
    <row r="110" spans="1:6" s="39" customFormat="1" ht="18" hidden="1" customHeight="1" outlineLevel="1" x14ac:dyDescent="0.25">
      <c r="A110" s="35"/>
      <c r="B110" s="36" t="s">
        <v>90</v>
      </c>
      <c r="C110" s="37"/>
      <c r="D110" s="38">
        <f>D84+D94</f>
        <v>2200000</v>
      </c>
      <c r="E110" s="38">
        <f>E84+E94</f>
        <v>0</v>
      </c>
    </row>
    <row r="111" spans="1:6" s="39" customFormat="1" ht="18" hidden="1" customHeight="1" outlineLevel="1" x14ac:dyDescent="0.25">
      <c r="A111" s="35"/>
      <c r="B111" s="36" t="s">
        <v>82</v>
      </c>
      <c r="C111" s="37"/>
      <c r="D111" s="38"/>
      <c r="E111" s="38"/>
    </row>
    <row r="112" spans="1:6" s="34" customFormat="1" ht="15.75" hidden="1" outlineLevel="1" x14ac:dyDescent="0.25">
      <c r="A112" s="30"/>
      <c r="B112" s="31" t="s">
        <v>52</v>
      </c>
      <c r="C112" s="32"/>
      <c r="D112" s="33">
        <f>D113+D114</f>
        <v>248252.4</v>
      </c>
      <c r="E112" s="33">
        <f>E113+E114</f>
        <v>282185.90000000002</v>
      </c>
    </row>
    <row r="113" spans="1:5" s="39" customFormat="1" ht="18" hidden="1" customHeight="1" outlineLevel="1" x14ac:dyDescent="0.25">
      <c r="A113" s="35"/>
      <c r="B113" s="36" t="s">
        <v>48</v>
      </c>
      <c r="C113" s="37"/>
      <c r="D113" s="38">
        <f>D75</f>
        <v>0</v>
      </c>
      <c r="E113" s="38">
        <f>E75</f>
        <v>23358.799999999999</v>
      </c>
    </row>
    <row r="114" spans="1:5" s="39" customFormat="1" ht="18" hidden="1" customHeight="1" outlineLevel="1" x14ac:dyDescent="0.25">
      <c r="A114" s="35"/>
      <c r="B114" s="36" t="s">
        <v>125</v>
      </c>
      <c r="C114" s="37"/>
      <c r="D114" s="38">
        <f>D76</f>
        <v>248252.4</v>
      </c>
      <c r="E114" s="38">
        <f>E76</f>
        <v>258827.1</v>
      </c>
    </row>
    <row r="115" spans="1:5" s="34" customFormat="1" ht="15.75" hidden="1" outlineLevel="1" x14ac:dyDescent="0.25">
      <c r="A115" s="30"/>
      <c r="B115" s="31" t="s">
        <v>53</v>
      </c>
      <c r="C115" s="32"/>
      <c r="D115" s="33">
        <f>D116+D117+D118+D119+D120</f>
        <v>8060603.2000000002</v>
      </c>
      <c r="E115" s="33">
        <f>E116+E117+E118+E119+E120</f>
        <v>8060377.6000000006</v>
      </c>
    </row>
    <row r="116" spans="1:5" s="39" customFormat="1" ht="16.5" hidden="1" customHeight="1" outlineLevel="1" x14ac:dyDescent="0.25">
      <c r="A116" s="35"/>
      <c r="B116" s="36" t="s">
        <v>47</v>
      </c>
      <c r="C116" s="37"/>
      <c r="D116" s="38">
        <f>D43+D58+D63</f>
        <v>3810841.6999999997</v>
      </c>
      <c r="E116" s="38">
        <f>E43+E58+E63</f>
        <v>3810973.1</v>
      </c>
    </row>
    <row r="117" spans="1:5" s="39" customFormat="1" ht="15.75" hidden="1" customHeight="1" outlineLevel="1" x14ac:dyDescent="0.25">
      <c r="A117" s="35"/>
      <c r="B117" s="36" t="s">
        <v>44</v>
      </c>
      <c r="C117" s="37"/>
      <c r="D117" s="38">
        <f>D24+D44+D59+D64+D67+D80</f>
        <v>4229193.3</v>
      </c>
      <c r="E117" s="38">
        <f>E24+E44+E59+E64+E67+E80</f>
        <v>4229648.7</v>
      </c>
    </row>
    <row r="118" spans="1:5" s="39" customFormat="1" ht="17.25" hidden="1" customHeight="1" outlineLevel="1" x14ac:dyDescent="0.25">
      <c r="A118" s="35"/>
      <c r="B118" s="36" t="s">
        <v>41</v>
      </c>
      <c r="C118" s="37"/>
      <c r="D118" s="38">
        <f>D45+D90</f>
        <v>1137.9000000000001</v>
      </c>
      <c r="E118" s="38">
        <f>E45+E90</f>
        <v>311.5</v>
      </c>
    </row>
    <row r="119" spans="1:5" s="39" customFormat="1" ht="18" hidden="1" customHeight="1" outlineLevel="1" x14ac:dyDescent="0.25">
      <c r="A119" s="35"/>
      <c r="B119" s="36" t="s">
        <v>46</v>
      </c>
      <c r="C119" s="37"/>
      <c r="D119" s="38">
        <f>D34</f>
        <v>158.69999999999999</v>
      </c>
      <c r="E119" s="38">
        <f>E34</f>
        <v>158.69999999999999</v>
      </c>
    </row>
    <row r="120" spans="1:5" s="39" customFormat="1" ht="15.75" hidden="1" customHeight="1" outlineLevel="1" x14ac:dyDescent="0.25">
      <c r="A120" s="35"/>
      <c r="B120" s="36" t="s">
        <v>57</v>
      </c>
      <c r="C120" s="37"/>
      <c r="D120" s="38">
        <f>D25+D30+D46+D60+D68</f>
        <v>19271.600000000002</v>
      </c>
      <c r="E120" s="38">
        <f>E25+E30+E46+E60+E68</f>
        <v>19285.600000000002</v>
      </c>
    </row>
    <row r="121" spans="1:5" s="34" customFormat="1" ht="15.75" hidden="1" customHeight="1" outlineLevel="1" x14ac:dyDescent="0.25">
      <c r="A121" s="30"/>
      <c r="B121" s="58" t="s">
        <v>119</v>
      </c>
      <c r="C121" s="32"/>
      <c r="D121" s="33">
        <f>D122</f>
        <v>5096.1000000000004</v>
      </c>
      <c r="E121" s="33">
        <f>E122</f>
        <v>0</v>
      </c>
    </row>
    <row r="122" spans="1:5" s="39" customFormat="1" ht="15.75" hidden="1" customHeight="1" outlineLevel="1" x14ac:dyDescent="0.25">
      <c r="A122" s="35"/>
      <c r="B122" s="36" t="s">
        <v>120</v>
      </c>
      <c r="C122" s="37"/>
      <c r="D122" s="38">
        <f>D81+D82+D91</f>
        <v>5096.1000000000004</v>
      </c>
      <c r="E122" s="38">
        <f>E81+E82+E91</f>
        <v>0</v>
      </c>
    </row>
    <row r="123" spans="1:5" s="34" customFormat="1" ht="15.75" hidden="1" customHeight="1" outlineLevel="1" x14ac:dyDescent="0.25">
      <c r="A123" s="30"/>
      <c r="B123" s="58" t="s">
        <v>113</v>
      </c>
      <c r="C123" s="32"/>
      <c r="D123" s="33">
        <f>D124</f>
        <v>2000</v>
      </c>
      <c r="E123" s="33">
        <f>E124</f>
        <v>15000</v>
      </c>
    </row>
    <row r="124" spans="1:5" s="39" customFormat="1" ht="15.75" hidden="1" customHeight="1" outlineLevel="1" x14ac:dyDescent="0.25">
      <c r="A124" s="35"/>
      <c r="B124" s="36" t="s">
        <v>112</v>
      </c>
      <c r="C124" s="37"/>
      <c r="D124" s="38">
        <f>D49</f>
        <v>2000</v>
      </c>
      <c r="E124" s="38">
        <f>E49</f>
        <v>15000</v>
      </c>
    </row>
    <row r="125" spans="1:5" s="34" customFormat="1" ht="15.75" hidden="1" outlineLevel="1" x14ac:dyDescent="0.25">
      <c r="A125" s="30"/>
      <c r="B125" s="31" t="s">
        <v>54</v>
      </c>
      <c r="C125" s="32"/>
      <c r="D125" s="33">
        <f>D126+D127+D128</f>
        <v>725285.9</v>
      </c>
      <c r="E125" s="33">
        <f t="shared" ref="E125" si="1">E126+E127+E128</f>
        <v>729744.8</v>
      </c>
    </row>
    <row r="126" spans="1:5" s="39" customFormat="1" ht="15.75" hidden="1" outlineLevel="1" x14ac:dyDescent="0.25">
      <c r="A126" s="35"/>
      <c r="B126" s="36">
        <v>1003</v>
      </c>
      <c r="C126" s="37"/>
      <c r="D126" s="38">
        <f>D74</f>
        <v>24576.6</v>
      </c>
      <c r="E126" s="38">
        <f>E74</f>
        <v>26362.9</v>
      </c>
    </row>
    <row r="127" spans="1:5" s="39" customFormat="1" ht="15.75" hidden="1" outlineLevel="1" x14ac:dyDescent="0.25">
      <c r="A127" s="35"/>
      <c r="B127" s="36">
        <v>1004</v>
      </c>
      <c r="C127" s="37"/>
      <c r="D127" s="38">
        <f>D31+D36+D37+D40+D47+D48+D50</f>
        <v>612172</v>
      </c>
      <c r="E127" s="38">
        <f>E31+E36+E37+E40+E47+E48+E50</f>
        <v>614844.6</v>
      </c>
    </row>
    <row r="128" spans="1:5" s="39" customFormat="1" ht="15.75" hidden="1" outlineLevel="1" x14ac:dyDescent="0.25">
      <c r="A128" s="35"/>
      <c r="B128" s="36">
        <v>1006</v>
      </c>
      <c r="C128" s="37"/>
      <c r="D128" s="38">
        <f>D32+D33+D54</f>
        <v>88537.3</v>
      </c>
      <c r="E128" s="38">
        <f>E32+E33+E54</f>
        <v>88537.3</v>
      </c>
    </row>
    <row r="129" spans="1:5" s="34" customFormat="1" ht="15.75" hidden="1" outlineLevel="1" x14ac:dyDescent="0.25">
      <c r="A129" s="30"/>
      <c r="B129" s="31" t="s">
        <v>55</v>
      </c>
      <c r="C129" s="32"/>
      <c r="D129" s="33">
        <f>D130</f>
        <v>10129.700000000001</v>
      </c>
      <c r="E129" s="33">
        <f t="shared" ref="E129" si="2">E130</f>
        <v>3249.8</v>
      </c>
    </row>
    <row r="130" spans="1:5" s="39" customFormat="1" ht="15.75" hidden="1" outlineLevel="1" x14ac:dyDescent="0.25">
      <c r="A130" s="40"/>
      <c r="B130" s="41">
        <v>1101</v>
      </c>
      <c r="C130" s="42"/>
      <c r="D130" s="43">
        <f>D17+D83</f>
        <v>10129.700000000001</v>
      </c>
      <c r="E130" s="43">
        <f>E17+E83</f>
        <v>3249.8</v>
      </c>
    </row>
    <row r="131" spans="1:5" s="39" customFormat="1" ht="15.75" collapsed="1" x14ac:dyDescent="0.25">
      <c r="B131" s="44"/>
    </row>
    <row r="132" spans="1:5" s="39" customFormat="1" ht="15.75" x14ac:dyDescent="0.25">
      <c r="B132" s="44"/>
    </row>
  </sheetData>
  <autoFilter ref="A14:F98"/>
  <mergeCells count="7">
    <mergeCell ref="A7:E7"/>
    <mergeCell ref="A8:E8"/>
    <mergeCell ref="D11:E11"/>
    <mergeCell ref="A12:A13"/>
    <mergeCell ref="B12:B13"/>
    <mergeCell ref="C12:C13"/>
    <mergeCell ref="D12:E12"/>
  </mergeCells>
  <pageMargins left="1.1811023622047245" right="0.39370078740157483" top="0.78740157480314965" bottom="0.78740157480314965" header="0.31496062992125984" footer="0.31496062992125984"/>
  <pageSetup paperSize="9" scale="98" fitToHeight="0" orientation="portrait" r:id="rId1"/>
  <headerFooter differentFirst="1">
    <oddHeader xml:space="preserve">&amp;C&amp;"Times New Roman,обычный"&amp;12&amp;P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</vt:lpstr>
      <vt:lpstr>'2021-2022'!Заголовки_для_печати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2019-10-30T07:45:01Z</dcterms:modified>
</cp:coreProperties>
</file>